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My Drive\Life Skills Advocate\Content\Assessment Refresh\2.0\English\"/>
    </mc:Choice>
  </mc:AlternateContent>
  <xr:revisionPtr revIDLastSave="0" documentId="13_ncr:1_{AD56FBC0-312D-4639-9A29-2FC4849EE5AD}" xr6:coauthVersionLast="47" xr6:coauthVersionMax="47" xr10:uidLastSave="{00000000-0000-0000-0000-000000000000}"/>
  <bookViews>
    <workbookView xWindow="38290" yWindow="-110" windowWidth="38620" windowHeight="21220" xr2:uid="{3A2EAE9C-1DD0-451B-A59D-D3AA14CC584A}"/>
  </bookViews>
  <sheets>
    <sheet name="Executive Function Assessment" sheetId="1" r:id="rId1"/>
    <sheet name="Scoring Summary &amp; Insights" sheetId="2" r:id="rId2"/>
  </sheets>
  <definedNames>
    <definedName name="_xlnm._FilterDatabase" localSheetId="0" hidden="1">'Executive Function Assessment'!$A$4:$L$4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" i="2" l="1"/>
  <c r="B51" i="2"/>
  <c r="B49" i="2"/>
  <c r="B47" i="2"/>
  <c r="B48" i="2"/>
  <c r="B46" i="2"/>
  <c r="B44" i="2"/>
  <c r="B45" i="2"/>
  <c r="B43" i="2"/>
  <c r="B41" i="2"/>
  <c r="B42" i="2"/>
  <c r="B40" i="2"/>
  <c r="H2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5" i="1"/>
  <c r="F2" i="1"/>
  <c r="C47" i="2" s="1"/>
  <c r="G2" i="1"/>
  <c r="E2" i="1"/>
  <c r="E3" i="1" s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5" i="1"/>
  <c r="A24" i="2" a="1"/>
  <c r="A24" i="2" s="1"/>
  <c r="A37" i="2"/>
  <c r="A21" i="2"/>
  <c r="A40" i="2" a="1"/>
  <c r="A40" i="2" s="1"/>
  <c r="A41" i="2" a="1"/>
  <c r="A41" i="2" s="1"/>
  <c r="A42" i="2" a="1"/>
  <c r="A42" i="2" s="1"/>
  <c r="A43" i="2" a="1"/>
  <c r="A43" i="2" s="1"/>
  <c r="A44" i="2" a="1"/>
  <c r="A44" i="2" s="1"/>
  <c r="A45" i="2" a="1"/>
  <c r="A45" i="2" s="1"/>
  <c r="A46" i="2" a="1"/>
  <c r="A46" i="2" s="1"/>
  <c r="C41" i="2"/>
  <c r="C42" i="2"/>
  <c r="C40" i="2"/>
  <c r="D51" i="2" a="1"/>
  <c r="D51" i="2" s="1"/>
  <c r="D50" i="2" a="1"/>
  <c r="D50" i="2" s="1"/>
  <c r="D49" i="2" a="1"/>
  <c r="D49" i="2" s="1"/>
  <c r="A51" i="2" a="1"/>
  <c r="A51" i="2" s="1"/>
  <c r="A50" i="2" a="1"/>
  <c r="A50" i="2" s="1"/>
  <c r="A49" i="2" a="1"/>
  <c r="A49" i="2" s="1"/>
  <c r="D47" i="2" a="1"/>
  <c r="D47" i="2" s="1"/>
  <c r="D48" i="2" a="1"/>
  <c r="D48" i="2" s="1"/>
  <c r="D46" i="2" a="1"/>
  <c r="D46" i="2" s="1"/>
  <c r="A48" i="2" a="1"/>
  <c r="A48" i="2" s="1"/>
  <c r="A47" i="2" a="1"/>
  <c r="A47" i="2" s="1"/>
  <c r="D45" i="2" a="1"/>
  <c r="D45" i="2" s="1"/>
  <c r="D44" i="2" a="1"/>
  <c r="D44" i="2" s="1"/>
  <c r="D43" i="2" a="1"/>
  <c r="D43" i="2" s="1"/>
  <c r="D42" i="2" a="1"/>
  <c r="D42" i="2" s="1"/>
  <c r="D41" i="2" a="1"/>
  <c r="D41" i="2" s="1"/>
  <c r="D40" i="2" a="1"/>
  <c r="D40" i="2" s="1"/>
  <c r="B34" i="2"/>
  <c r="B35" i="2"/>
  <c r="B33" i="2"/>
  <c r="B31" i="2"/>
  <c r="B32" i="2"/>
  <c r="B30" i="2"/>
  <c r="B28" i="2"/>
  <c r="B29" i="2"/>
  <c r="B27" i="2"/>
  <c r="B25" i="2"/>
  <c r="B26" i="2"/>
  <c r="B24" i="2"/>
  <c r="D35" i="2" a="1"/>
  <c r="D35" i="2" s="1"/>
  <c r="D34" i="2" a="1"/>
  <c r="D34" i="2" s="1"/>
  <c r="D33" i="2" a="1"/>
  <c r="D33" i="2" s="1"/>
  <c r="A35" i="2" a="1"/>
  <c r="A35" i="2" s="1"/>
  <c r="A34" i="2" a="1"/>
  <c r="A34" i="2" s="1"/>
  <c r="A33" i="2" a="1"/>
  <c r="A33" i="2" s="1"/>
  <c r="D32" i="2" a="1"/>
  <c r="D32" i="2" s="1"/>
  <c r="D31" i="2" a="1"/>
  <c r="D31" i="2" s="1"/>
  <c r="D30" i="2" a="1"/>
  <c r="D30" i="2" s="1"/>
  <c r="A32" i="2" a="1"/>
  <c r="A32" i="2" s="1"/>
  <c r="A31" i="2" a="1"/>
  <c r="A31" i="2" s="1"/>
  <c r="A30" i="2" a="1"/>
  <c r="A30" i="2" s="1"/>
  <c r="D29" i="2" a="1"/>
  <c r="D29" i="2" s="1"/>
  <c r="D28" i="2" a="1"/>
  <c r="D28" i="2" s="1"/>
  <c r="D27" i="2" a="1"/>
  <c r="D27" i="2" s="1"/>
  <c r="A29" i="2" a="1"/>
  <c r="A29" i="2" s="1"/>
  <c r="A28" i="2" a="1"/>
  <c r="A28" i="2" s="1"/>
  <c r="C25" i="2"/>
  <c r="C26" i="2"/>
  <c r="A27" i="2" a="1"/>
  <c r="A27" i="2" s="1"/>
  <c r="D26" i="2" a="1"/>
  <c r="D26" i="2" s="1"/>
  <c r="D25" i="2" a="1"/>
  <c r="D25" i="2" s="1"/>
  <c r="A26" i="2" a="1"/>
  <c r="A26" i="2" s="1"/>
  <c r="A25" i="2" a="1"/>
  <c r="A25" i="2" s="1"/>
  <c r="C24" i="2"/>
  <c r="D24" i="2" a="1"/>
  <c r="D24" i="2" s="1"/>
  <c r="A1" i="2"/>
  <c r="B4" i="2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5" i="1"/>
  <c r="D4" i="2" l="1"/>
  <c r="D6" i="2"/>
  <c r="C8" i="2"/>
  <c r="B6" i="2"/>
  <c r="D9" i="2"/>
  <c r="C13" i="2"/>
  <c r="C5" i="2"/>
  <c r="D7" i="2"/>
  <c r="C9" i="2"/>
  <c r="B7" i="2"/>
  <c r="B9" i="2"/>
  <c r="E6" i="2"/>
  <c r="D8" i="2"/>
  <c r="C10" i="2"/>
  <c r="C11" i="2"/>
  <c r="C6" i="2"/>
  <c r="E7" i="2"/>
  <c r="E8" i="2"/>
  <c r="D10" i="2"/>
  <c r="C12" i="2"/>
  <c r="B10" i="2"/>
  <c r="B11" i="2"/>
  <c r="E9" i="2"/>
  <c r="E10" i="2"/>
  <c r="D12" i="2"/>
  <c r="C14" i="2"/>
  <c r="B12" i="2"/>
  <c r="E5" i="2"/>
  <c r="B5" i="2"/>
  <c r="E11" i="2"/>
  <c r="D13" i="2"/>
  <c r="C15" i="2"/>
  <c r="B14" i="2"/>
  <c r="D14" i="2"/>
  <c r="D5" i="2"/>
  <c r="E12" i="2"/>
  <c r="B15" i="2"/>
  <c r="E13" i="2"/>
  <c r="D15" i="2"/>
  <c r="E14" i="2"/>
  <c r="E15" i="2"/>
  <c r="C7" i="2"/>
  <c r="B13" i="2"/>
  <c r="B8" i="2"/>
  <c r="D11" i="2"/>
  <c r="H3" i="1"/>
  <c r="C30" i="2"/>
  <c r="F3" i="1"/>
  <c r="G3" i="1"/>
  <c r="C31" i="2"/>
  <c r="C33" i="2"/>
  <c r="E4" i="2"/>
  <c r="C35" i="2"/>
  <c r="C46" i="2"/>
  <c r="C48" i="2"/>
  <c r="C34" i="2"/>
  <c r="C4" i="2"/>
  <c r="C45" i="2"/>
  <c r="C44" i="2"/>
  <c r="C27" i="2"/>
  <c r="C32" i="2"/>
  <c r="C28" i="2"/>
  <c r="C29" i="2"/>
  <c r="C49" i="2"/>
  <c r="C43" i="2"/>
  <c r="C51" i="2"/>
  <c r="C50" i="2"/>
  <c r="F10" i="2" l="1"/>
  <c r="F12" i="2"/>
  <c r="F14" i="2"/>
  <c r="F9" i="2"/>
  <c r="F13" i="2"/>
  <c r="F15" i="2"/>
  <c r="G9" i="2"/>
  <c r="G8" i="2"/>
  <c r="F7" i="2"/>
  <c r="F8" i="2"/>
  <c r="G15" i="2"/>
  <c r="G12" i="2"/>
  <c r="G14" i="2"/>
  <c r="D17" i="2"/>
  <c r="G5" i="2"/>
  <c r="G7" i="2"/>
  <c r="F11" i="2"/>
  <c r="E18" i="2"/>
  <c r="B17" i="2"/>
  <c r="G11" i="2"/>
  <c r="E17" i="2"/>
  <c r="F5" i="2"/>
  <c r="D18" i="2"/>
  <c r="G10" i="2"/>
  <c r="G13" i="2"/>
  <c r="C17" i="2"/>
  <c r="F6" i="2"/>
  <c r="B18" i="2"/>
  <c r="C18" i="2"/>
  <c r="G6" i="2"/>
  <c r="G17" i="2" l="1"/>
  <c r="F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<sst xmlns="http://schemas.openxmlformats.org/spreadsheetml/2006/main" count="235" uniqueCount="129">
  <si>
    <t>#</t>
  </si>
  <si>
    <t>Question</t>
  </si>
  <si>
    <t>Executive Functioning Skill</t>
  </si>
  <si>
    <t>Baseline Score</t>
  </si>
  <si>
    <t>Notes</t>
  </si>
  <si>
    <t>Scoring</t>
  </si>
  <si>
    <t>I know which task to start first when I begin a project.</t>
  </si>
  <si>
    <t>Planning</t>
  </si>
  <si>
    <t>Never</t>
  </si>
  <si>
    <t>Rarely</t>
  </si>
  <si>
    <t>Sometimes</t>
  </si>
  <si>
    <t>Often</t>
  </si>
  <si>
    <t>Always</t>
  </si>
  <si>
    <t>I get tasks done neatly and orderly.</t>
  </si>
  <si>
    <t>I stick to a daily routine.</t>
  </si>
  <si>
    <t>When I start chores or homework, I finish them through to the end.</t>
  </si>
  <si>
    <t>I know how to put steps in order for a bigger project.</t>
  </si>
  <si>
    <t>I'm on time for appointments and family events.</t>
  </si>
  <si>
    <t>Time Management</t>
  </si>
  <si>
    <t>I make lists or use a calendar so I know what I need to do each day.</t>
  </si>
  <si>
    <t>I have enough time to complete tasks carefully so I don't make mistakes.</t>
  </si>
  <si>
    <t>I complete my daily routines and to-do lists.</t>
  </si>
  <si>
    <t>I can accurately estimate how long it will take me to complete a task.</t>
  </si>
  <si>
    <t>When I have a lot to do, I can prioritize what tasks to do first.</t>
  </si>
  <si>
    <t>Task Initiation</t>
  </si>
  <si>
    <t>I know how to get started with most tasks.</t>
  </si>
  <si>
    <t>I can complete daily tasks without reminders from parents or teachers.</t>
  </si>
  <si>
    <t>I easily finish tasks, even ones I don't want to do.</t>
  </si>
  <si>
    <t>I can set aside a fun activity when I have something more important to complete first.</t>
  </si>
  <si>
    <t>Organization</t>
  </si>
  <si>
    <t>I have systems to organize my work.</t>
  </si>
  <si>
    <t>I know what I need to do, and when I need to do it.</t>
  </si>
  <si>
    <t>When I have a lot to do, I can make a plan and figure out what I need to do first.</t>
  </si>
  <si>
    <t>I feel better when my space is organized.</t>
  </si>
  <si>
    <t>People who know me say that I am an organized person.</t>
  </si>
  <si>
    <t>I try to have a place for everything.</t>
  </si>
  <si>
    <t>Problem-Solving</t>
  </si>
  <si>
    <t>I can identify facts and gather relevant information.</t>
  </si>
  <si>
    <t>I can get to the bottom of why problems start.</t>
  </si>
  <si>
    <t>Most times I evaluate the pros and cons before I take the next step.</t>
  </si>
  <si>
    <t>Others think my solutions to problems are creative.</t>
  </si>
  <si>
    <t>Finding multiple ways to complete a project is easy for me.</t>
  </si>
  <si>
    <t>When I decide on a solution to a problem, I know how to implement it.</t>
  </si>
  <si>
    <t>I recognize problems and make changes to fix them.</t>
  </si>
  <si>
    <t>Flexibility</t>
  </si>
  <si>
    <t>Switching between tasks is easy for me.</t>
  </si>
  <si>
    <t>I don't mind if things go wrong or if I have to try a different way to solve a problem.</t>
  </si>
  <si>
    <t>I can easily adjust to different rules and different expectations.</t>
  </si>
  <si>
    <t>I'm okay if things change unexpectedly.</t>
  </si>
  <si>
    <t>I'm okay if I can't control things or when others make choices for me.</t>
  </si>
  <si>
    <t>I pay close attention to details to avoid mistakes.</t>
  </si>
  <si>
    <t>Working Memory</t>
  </si>
  <si>
    <t>I can see chores, homework, and tasks through to the end.</t>
  </si>
  <si>
    <t>I can keep track of lots of facts and information and recall them when I need it.</t>
  </si>
  <si>
    <t>When bad things happen, I bounce back easily.</t>
  </si>
  <si>
    <t>Emotional Control</t>
  </si>
  <si>
    <t>I handle frustration in healthy ways.</t>
  </si>
  <si>
    <t>When I get upset, it's easy for me to calm down and get back to work.</t>
  </si>
  <si>
    <t>I control my temper.</t>
  </si>
  <si>
    <t>I read and follow instructions carefully.</t>
  </si>
  <si>
    <t>Impulse Control</t>
  </si>
  <si>
    <t>I'm okay waiting for something I really want, even if it's hard.</t>
  </si>
  <si>
    <t>I avoid jumping to conclusions.</t>
  </si>
  <si>
    <t>I think about decisions before I make them.</t>
  </si>
  <si>
    <t>I can easily complete tasks with lots of steps.</t>
  </si>
  <si>
    <t>Attentional Control</t>
  </si>
  <si>
    <t>I work carefully and avoid rushing through tasks.</t>
  </si>
  <si>
    <t>I can power through a task even if it's boring.</t>
  </si>
  <si>
    <t>If I get interrupted in the middle of a task, I can easily pick up where I left off.</t>
  </si>
  <si>
    <t>Once I start on a task, I can work straight through to the end.</t>
  </si>
  <si>
    <t>I focus on homework and chores without getting sidetracked.</t>
  </si>
  <si>
    <t>I can focus on my work even when others are talking around me.</t>
  </si>
  <si>
    <t>I try to get better at things over time.</t>
  </si>
  <si>
    <t>Self-Monitoring</t>
  </si>
  <si>
    <t>I can see problems from others' perspectives.</t>
  </si>
  <si>
    <t>I regularly evaluate my progress and try to adjust my plans.</t>
  </si>
  <si>
    <t>I can step back from a situation and evaluate what's not working right.</t>
  </si>
  <si>
    <t>I'm open to making changes in order to do a better job.</t>
  </si>
  <si>
    <t>Score Trend</t>
  </si>
  <si>
    <t>Reevaluation 1 Score</t>
  </si>
  <si>
    <t>Reevaluation 2 Score</t>
  </si>
  <si>
    <t>Reevaluation 3 Score</t>
  </si>
  <si>
    <t>Total</t>
  </si>
  <si>
    <t>Average</t>
  </si>
  <si>
    <t>Score Variance from First to Last Assessment</t>
  </si>
  <si>
    <t>Score Average</t>
  </si>
  <si>
    <t>Input dates&gt;&gt;</t>
  </si>
  <si>
    <t>Score</t>
  </si>
  <si>
    <t>Evaluation Period</t>
  </si>
  <si>
    <t>Date of Evaluation</t>
  </si>
  <si>
    <t>Rank</t>
  </si>
  <si>
    <t>Strongest</t>
  </si>
  <si>
    <t>Second Strongest</t>
  </si>
  <si>
    <t>Third Strongest</t>
  </si>
  <si>
    <t>Weakest</t>
  </si>
  <si>
    <t>Second Weakest</t>
  </si>
  <si>
    <t>Third Weakest</t>
  </si>
  <si>
    <t>Strongest Skills</t>
  </si>
  <si>
    <t>Weakest Skills</t>
  </si>
  <si>
    <t>Score Total</t>
  </si>
  <si>
    <t>I am content when I complete tasks because I have a plan.</t>
  </si>
  <si>
    <t>I use a calendar or other tool to remind me of events.</t>
  </si>
  <si>
    <t>I complete tasks promptly and avoid procrastination.</t>
  </si>
  <si>
    <t>I start chores and homework right away.</t>
  </si>
  <si>
    <t>I choose to complete the most important task first.</t>
  </si>
  <si>
    <t>I keep my spaces neat and orderly.</t>
  </si>
  <si>
    <t>I can easily identify problems when they start.</t>
  </si>
  <si>
    <t>I accept others' ideas even if they're different from my own.</t>
  </si>
  <si>
    <t>People who know me would say I have a good attention span.</t>
  </si>
  <si>
    <t>I can remember multiple step instructions for tasks.</t>
  </si>
  <si>
    <t>I often remember what I’m doing and stay focused throughout a task.</t>
  </si>
  <si>
    <t>Mental math is an easy task for me.</t>
  </si>
  <si>
    <t>Others would say I have good patience.</t>
  </si>
  <si>
    <t>I avoid saying things to ‘get back’ at or hurt someone when I’m upset.</t>
  </si>
  <si>
    <t>I have a high tolerance for working through difficult tasks and situations.</t>
  </si>
  <si>
    <t>I think before I speak.</t>
  </si>
  <si>
    <t>I believe it is best to wait until I have all the facts before taking action.</t>
  </si>
  <si>
    <t>People who know me describe me as consistent and reliable.</t>
  </si>
  <si>
    <t>I welcome feedback and criticism because it helps me improve.</t>
  </si>
  <si>
    <t>I can "read" situations and adjust my behavior if needed.</t>
  </si>
  <si>
    <t>Reevaluation 1</t>
  </si>
  <si>
    <t>Reevaluation 2</t>
  </si>
  <si>
    <t>Reevaluation 3</t>
  </si>
  <si>
    <t>I’m able to start tasks without postponing them.</t>
  </si>
  <si>
    <t>Baseline</t>
  </si>
  <si>
    <t>Read each question and select a score from the dropdown list in columns D-G on the next sheet.</t>
  </si>
  <si>
    <t>Click to view scoring scale</t>
  </si>
  <si>
    <t>Score Variance from Baseline to Most Recent Assessment</t>
  </si>
  <si>
    <t>[name]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</si>
</sst>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11"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rgb="FFFFFFFF"/>
      <name val="Calibri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Calibri"/>
      <family val="2"/>
    </font>
    <font>
      <b/>
      <sz val="16"/>
      <color theme="1"/>
      <name val="Aptos Narrow"/>
      <family val="2"/>
      <scheme val="minor"/>
    </font>
    <font>
      <sz val="10"/>
      <color theme="1"/>
      <name val="Arial Unicode MS"/>
    </font>
    <font>
      <sz val="11"/>
      <color rgb="FFF3F3F3"/>
      <name val="Calibri"/>
      <family val="2"/>
    </font>
    <font>
      <u/>
      <sz val="11"/>
      <color theme="1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3F3F3"/>
        <bgColor indexed="64"/>
      </patternFill>
    </fill>
    <fill>
      <patternFill patternType="solid">
        <fgColor rgb="FF00AEEF"/>
        <bgColor indexed="64"/>
      </patternFill>
    </fill>
    <fill>
      <patternFill patternType="solid">
        <fgColor rgb="FFF0FAFE"/>
        <bgColor theme="7" tint="0.79998168889431442"/>
      </patternFill>
    </fill>
    <fill>
      <patternFill patternType="solid">
        <fgColor rgb="FFF0FAFE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rgb="FF00AEE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AEEF"/>
      </bottom>
      <diagonal/>
    </border>
    <border>
      <left/>
      <right style="medium">
        <color indexed="64"/>
      </right>
      <top/>
      <bottom style="medium">
        <color rgb="FF00AEEF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13">
    <xf numFmtId="0" fontId="0" fillId="0" borderId="0" xfId="0"/>
    <xf numFmtId="0" fontId="0" fillId="0" borderId="0" xfId="0" applyProtection="1">
      <protection locked="0"/>
    </xf>
    <xf numFmtId="0" fontId="7" fillId="0" borderId="0" xfId="0" applyFont="1" applyAlignment="1" applyProtection="1">
      <alignment vertical="center"/>
      <protection locked="0"/>
    </xf>
    <xf numFmtId="0" fontId="3" fillId="3" borderId="7" xfId="0" applyFont="1" applyFill="1" applyBorder="1" applyAlignment="1" applyProtection="1">
      <alignment vertical="center"/>
      <protection locked="0"/>
    </xf>
    <xf numFmtId="0" fontId="3" fillId="3" borderId="8" xfId="0" applyFont="1" applyFill="1" applyBorder="1" applyAlignment="1" applyProtection="1">
      <alignment vertical="center"/>
      <protection locked="0"/>
    </xf>
    <xf numFmtId="0" fontId="3" fillId="3" borderId="8" xfId="0" applyFont="1" applyFill="1" applyBorder="1" applyAlignment="1" applyProtection="1">
      <alignment vertical="center" wrapText="1"/>
      <protection locked="0"/>
    </xf>
    <xf numFmtId="0" fontId="3" fillId="3" borderId="9" xfId="0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top" wrapText="1"/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0" fillId="5" borderId="0" xfId="0" applyFill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2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4" borderId="2" xfId="0" applyFon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5" fillId="4" borderId="10" xfId="0" applyFont="1" applyFill="1" applyBorder="1" applyProtection="1">
      <protection locked="0"/>
    </xf>
    <xf numFmtId="164" fontId="0" fillId="4" borderId="11" xfId="0" applyNumberFormat="1" applyFill="1" applyBorder="1" applyProtection="1">
      <protection locked="0"/>
    </xf>
    <xf numFmtId="0" fontId="0" fillId="4" borderId="11" xfId="0" applyFill="1" applyBorder="1" applyProtection="1">
      <protection locked="0"/>
    </xf>
    <xf numFmtId="0" fontId="0" fillId="4" borderId="12" xfId="0" applyFill="1" applyBorder="1" applyProtection="1">
      <protection locked="0"/>
    </xf>
    <xf numFmtId="0" fontId="3" fillId="3" borderId="10" xfId="0" applyFont="1" applyFill="1" applyBorder="1" applyAlignment="1" applyProtection="1">
      <alignment vertical="center"/>
      <protection locked="0"/>
    </xf>
    <xf numFmtId="0" fontId="3" fillId="3" borderId="11" xfId="0" applyFont="1" applyFill="1" applyBorder="1" applyAlignment="1" applyProtection="1">
      <alignment vertical="center"/>
      <protection locked="0"/>
    </xf>
    <xf numFmtId="0" fontId="3" fillId="3" borderId="12" xfId="0" applyFont="1" applyFill="1" applyBorder="1" applyAlignment="1" applyProtection="1">
      <alignment vertical="center"/>
      <protection locked="0"/>
    </xf>
    <xf numFmtId="14" fontId="8" fillId="0" borderId="4" xfId="0" applyNumberFormat="1" applyFont="1" applyBorder="1" applyAlignment="1" applyProtection="1">
      <alignment vertical="center"/>
      <protection locked="0"/>
    </xf>
    <xf numFmtId="43" fontId="0" fillId="0" borderId="0" xfId="1" applyFont="1" applyProtection="1">
      <protection locked="0"/>
    </xf>
    <xf numFmtId="14" fontId="0" fillId="0" borderId="0" xfId="0" applyNumberFormat="1" applyProtection="1">
      <protection locked="0"/>
    </xf>
    <xf numFmtId="14" fontId="8" fillId="0" borderId="0" xfId="0" applyNumberFormat="1" applyFont="1" applyAlignment="1" applyProtection="1">
      <alignment vertical="center"/>
      <protection locked="0"/>
    </xf>
    <xf numFmtId="14" fontId="8" fillId="0" borderId="6" xfId="0" applyNumberFormat="1" applyFont="1" applyBorder="1" applyAlignment="1" applyProtection="1">
      <alignment vertical="center"/>
      <protection locked="0"/>
    </xf>
    <xf numFmtId="14" fontId="8" fillId="0" borderId="12" xfId="0" applyNumberFormat="1" applyFont="1" applyBorder="1" applyAlignment="1" applyProtection="1">
      <alignment vertical="center"/>
      <protection locked="0"/>
    </xf>
    <xf numFmtId="0" fontId="2" fillId="0" borderId="1" xfId="0" applyFont="1" applyBorder="1" applyProtection="1">
      <protection locked="0"/>
    </xf>
    <xf numFmtId="0" fontId="2" fillId="0" borderId="0" xfId="0" applyFont="1" applyProtection="1"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1" fillId="2" borderId="3" xfId="0" applyFont="1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vertical="center"/>
      <protection locked="0"/>
    </xf>
    <xf numFmtId="0" fontId="2" fillId="2" borderId="4" xfId="0" applyFont="1" applyFill="1" applyBorder="1" applyAlignment="1" applyProtection="1">
      <alignment vertical="center"/>
      <protection locked="0"/>
    </xf>
    <xf numFmtId="0" fontId="6" fillId="2" borderId="0" xfId="0" applyFont="1" applyFill="1" applyAlignment="1" applyProtection="1">
      <alignment horizontal="right" vertic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vertical="center"/>
      <protection locked="0"/>
    </xf>
    <xf numFmtId="0" fontId="2" fillId="2" borderId="11" xfId="0" applyFont="1" applyFill="1" applyBorder="1" applyAlignment="1" applyProtection="1">
      <alignment vertical="center"/>
      <protection locked="0"/>
    </xf>
    <xf numFmtId="0" fontId="2" fillId="2" borderId="12" xfId="0" applyFont="1" applyFill="1" applyBorder="1" applyAlignment="1" applyProtection="1">
      <alignment vertical="center"/>
      <protection locked="0"/>
    </xf>
    <xf numFmtId="0" fontId="1" fillId="2" borderId="2" xfId="0" applyFont="1" applyFill="1" applyBorder="1" applyAlignment="1" applyProtection="1">
      <alignment vertical="center"/>
      <protection locked="0"/>
    </xf>
    <xf numFmtId="0" fontId="1" fillId="2" borderId="5" xfId="0" applyFont="1" applyFill="1" applyBorder="1" applyAlignment="1" applyProtection="1">
      <alignment vertical="center"/>
      <protection locked="0"/>
    </xf>
    <xf numFmtId="0" fontId="1" fillId="2" borderId="10" xfId="0" applyFont="1" applyFill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horizontal="right"/>
      <protection locked="0"/>
    </xf>
    <xf numFmtId="0" fontId="2" fillId="0" borderId="14" xfId="0" applyFont="1" applyBorder="1" applyProtection="1">
      <protection locked="0"/>
    </xf>
    <xf numFmtId="0" fontId="2" fillId="0" borderId="10" xfId="0" applyFont="1" applyBorder="1" applyAlignment="1" applyProtection="1">
      <alignment horizontal="right"/>
      <protection locked="0"/>
    </xf>
    <xf numFmtId="0" fontId="2" fillId="0" borderId="11" xfId="0" applyFont="1" applyBorder="1" applyProtection="1">
      <protection locked="0"/>
    </xf>
    <xf numFmtId="0" fontId="2" fillId="0" borderId="12" xfId="0" applyFont="1" applyBorder="1" applyProtection="1">
      <protection locked="0"/>
    </xf>
    <xf numFmtId="0" fontId="10" fillId="2" borderId="11" xfId="2" applyFill="1" applyBorder="1" applyAlignment="1" applyProtection="1">
      <alignment horizontal="right" vertical="center"/>
      <protection locked="0"/>
    </xf>
    <xf numFmtId="0" fontId="10" fillId="2" borderId="3" xfId="2" applyFill="1" applyBorder="1" applyAlignment="1" applyProtection="1">
      <alignment vertical="center"/>
      <protection locked="0"/>
    </xf>
    <xf numFmtId="0" fontId="2" fillId="0" borderId="1" xfId="0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2" fillId="0" borderId="0" xfId="0" applyFont="1" applyProtection="1">
      <protection hidden="1"/>
    </xf>
    <xf numFmtId="164" fontId="2" fillId="0" borderId="0" xfId="0" applyNumberFormat="1" applyFont="1" applyProtection="1">
      <protection hidden="1"/>
    </xf>
    <xf numFmtId="14" fontId="2" fillId="2" borderId="0" xfId="0" applyNumberFormat="1" applyFont="1" applyFill="1" applyAlignment="1" applyProtection="1">
      <alignment horizontal="center"/>
      <protection hidden="1"/>
    </xf>
    <xf numFmtId="14" fontId="9" fillId="2" borderId="0" xfId="0" applyNumberFormat="1" applyFont="1" applyFill="1" applyAlignment="1" applyProtection="1">
      <alignment vertical="center"/>
      <protection hidden="1"/>
    </xf>
    <xf numFmtId="0" fontId="2" fillId="2" borderId="11" xfId="0" applyFont="1" applyFill="1" applyBorder="1" applyAlignment="1" applyProtection="1">
      <alignment vertical="center"/>
      <protection hidden="1"/>
    </xf>
    <xf numFmtId="0" fontId="2" fillId="2" borderId="11" xfId="0" applyFont="1" applyFill="1" applyBorder="1" applyAlignment="1" applyProtection="1">
      <alignment horizontal="center" vertical="center"/>
      <protection hidden="1"/>
    </xf>
    <xf numFmtId="14" fontId="0" fillId="5" borderId="0" xfId="0" applyNumberFormat="1" applyFill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0" fillId="0" borderId="0" xfId="0" applyProtection="1">
      <protection hidden="1"/>
    </xf>
    <xf numFmtId="0" fontId="0" fillId="0" borderId="11" xfId="0" applyBorder="1" applyProtection="1">
      <protection hidden="1"/>
    </xf>
    <xf numFmtId="0" fontId="0" fillId="4" borderId="3" xfId="0" applyFill="1" applyBorder="1" applyProtection="1">
      <protection hidden="1"/>
    </xf>
    <xf numFmtId="164" fontId="0" fillId="4" borderId="11" xfId="0" applyNumberFormat="1" applyFill="1" applyBorder="1" applyProtection="1">
      <protection hidden="1"/>
    </xf>
    <xf numFmtId="0" fontId="0" fillId="0" borderId="2" xfId="0" applyBorder="1" applyProtection="1">
      <protection hidden="1"/>
    </xf>
    <xf numFmtId="14" fontId="0" fillId="0" borderId="3" xfId="0" applyNumberFormat="1" applyBorder="1" applyProtection="1">
      <protection hidden="1"/>
    </xf>
    <xf numFmtId="14" fontId="8" fillId="0" borderId="3" xfId="0" applyNumberFormat="1" applyFont="1" applyBorder="1" applyAlignment="1" applyProtection="1">
      <alignment vertical="center"/>
      <protection hidden="1"/>
    </xf>
    <xf numFmtId="0" fontId="0" fillId="0" borderId="5" xfId="0" applyBorder="1" applyProtection="1">
      <protection hidden="1"/>
    </xf>
    <xf numFmtId="14" fontId="0" fillId="0" borderId="0" xfId="0" applyNumberFormat="1" applyProtection="1">
      <protection hidden="1"/>
    </xf>
    <xf numFmtId="14" fontId="8" fillId="0" borderId="0" xfId="0" applyNumberFormat="1" applyFont="1" applyAlignment="1" applyProtection="1">
      <alignment vertical="center"/>
      <protection hidden="1"/>
    </xf>
    <xf numFmtId="0" fontId="0" fillId="0" borderId="10" xfId="0" applyBorder="1" applyProtection="1">
      <protection hidden="1"/>
    </xf>
    <xf numFmtId="14" fontId="0" fillId="0" borderId="11" xfId="0" applyNumberFormat="1" applyBorder="1" applyProtection="1">
      <protection hidden="1"/>
    </xf>
    <xf numFmtId="14" fontId="8" fillId="0" borderId="11" xfId="0" applyNumberFormat="1" applyFont="1" applyBorder="1" applyAlignment="1" applyProtection="1">
      <alignment vertical="center"/>
      <protection hidden="1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2" fillId="2" borderId="10" xfId="0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2" fillId="2" borderId="12" xfId="0" applyFont="1" applyFill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3" fillId="3" borderId="7" xfId="0" applyFont="1" applyFill="1" applyBorder="1" applyAlignment="1" applyProtection="1">
      <alignment horizontal="center" vertical="center"/>
      <protection locked="0"/>
    </xf>
    <xf numFmtId="0" fontId="3" fillId="3" borderId="8" xfId="0" applyFont="1" applyFill="1" applyBorder="1" applyAlignment="1" applyProtection="1">
      <alignment horizontal="center" vertical="center"/>
      <protection locked="0"/>
    </xf>
    <xf numFmtId="0" fontId="3" fillId="3" borderId="9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0" fontId="7" fillId="0" borderId="4" xfId="0" applyFont="1" applyBorder="1" applyAlignment="1" applyProtection="1">
      <alignment horizontal="center" vertical="center" wrapText="1"/>
      <protection hidden="1"/>
    </xf>
    <xf numFmtId="0" fontId="7" fillId="0" borderId="10" xfId="0" applyFont="1" applyBorder="1" applyAlignment="1" applyProtection="1">
      <alignment horizontal="center" vertical="center" wrapText="1"/>
      <protection hidden="1"/>
    </xf>
    <xf numFmtId="0" fontId="7" fillId="0" borderId="11" xfId="0" applyFont="1" applyBorder="1" applyAlignment="1" applyProtection="1">
      <alignment horizontal="center" vertical="center" wrapText="1"/>
      <protection hidden="1"/>
    </xf>
    <xf numFmtId="0" fontId="7" fillId="0" borderId="12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0" borderId="6" xfId="0" applyFont="1" applyBorder="1" applyAlignment="1" applyProtection="1">
      <alignment horizontal="center" vertical="center" wrapText="1"/>
      <protection hidden="1"/>
    </xf>
  </cellXfs>
  <cellStyles count="3">
    <cellStyle name="Comma" xfId="1" builtinId="3"/>
    <cellStyle name="Hyperlink" xfId="2" builtinId="8"/>
    <cellStyle name="Normal" xfId="0" builtinId="0"/>
  </cellStyles>
  <dxfs count="4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protection locked="0" hidden="0"/>
    </dxf>
    <dxf>
      <protection locked="1" hidden="1"/>
    </dxf>
    <dxf>
      <numFmt numFmtId="19" formatCode="m/d/yyyy"/>
      <protection locked="1" hidden="1"/>
    </dxf>
    <dxf>
      <protection locked="1" hidden="1"/>
    </dxf>
    <dxf>
      <protection locked="1" hidden="1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protection locked="0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indexed="64"/>
          <bgColor rgb="FF00AEEF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Unicode MS"/>
        <scheme val="none"/>
      </font>
      <numFmt numFmtId="19" formatCode="m/d/yyyy"/>
      <alignment horizontal="general" vertical="center" textRotation="0" wrapText="0" indent="0" justifyLastLine="0" shrinkToFit="0" readingOrder="0"/>
      <protection locked="0" hidden="0"/>
    </dxf>
    <dxf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Unicode MS"/>
        <scheme val="none"/>
      </font>
      <numFmt numFmtId="19" formatCode="m/d/yyyy"/>
      <alignment horizontal="general" vertical="center" textRotation="0" wrapText="0" indent="0" justifyLastLine="0" shrinkToFit="0" readingOrder="0"/>
      <protection locked="1" hidden="1"/>
    </dxf>
    <dxf>
      <numFmt numFmtId="19" formatCode="m/d/yyyy"/>
      <protection locked="1" hidden="1"/>
    </dxf>
    <dxf>
      <protection locked="1" hidden="1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protection locked="0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indexed="64"/>
          <bgColor rgb="FF00AEEF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</font>
      <border diagonalUp="0" diagonalDown="0">
        <left/>
        <right style="medium">
          <color indexed="64"/>
        </right>
        <top/>
        <bottom/>
        <vertical/>
        <horizontal/>
      </border>
      <protection locked="0" hidden="0"/>
    </dxf>
    <dxf>
      <font>
        <b val="0"/>
      </font>
      <protection locked="0" hidden="0"/>
    </dxf>
    <dxf>
      <font>
        <b val="0"/>
      </font>
      <protection locked="0" hidden="0"/>
    </dxf>
    <dxf>
      <font>
        <b val="0"/>
      </font>
      <protection locked="0" hidden="0"/>
    </dxf>
    <dxf>
      <font>
        <b val="0"/>
      </font>
      <protection locked="0" hidden="0"/>
    </dxf>
    <dxf>
      <font>
        <b val="0"/>
      </font>
      <protection locked="0" hidden="0"/>
    </dxf>
    <dxf>
      <font>
        <b val="0"/>
      </font>
      <protection locked="0" hidden="0"/>
    </dxf>
    <dxf>
      <font>
        <b val="0"/>
      </font>
      <border diagonalUp="0" diagonalDown="0">
        <left style="medium">
          <color indexed="64"/>
        </left>
        <right/>
        <top/>
        <bottom/>
        <vertical/>
        <horizontal/>
      </border>
      <protection locked="0" hidden="0"/>
    </dxf>
    <dxf>
      <protection locked="0" hidden="0"/>
    </dxf>
    <dxf>
      <font>
        <b val="0"/>
        <family val="2"/>
      </font>
      <protection locked="0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indexed="64"/>
          <bgColor rgb="FF00AEEF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 style="medium">
          <color rgb="FF00AEEF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 style="medium">
          <color rgb="FF00AEEF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"/>
      <fill>
        <patternFill patternType="none">
          <fgColor indexed="64"/>
          <bgColor indexed="65"/>
        </patternFill>
      </fill>
      <border diagonalUp="0" diagonalDown="0">
        <left/>
        <right/>
        <top/>
        <bottom style="medium">
          <color rgb="FF00AEEF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 style="medium">
          <color rgb="FF00AEEF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 style="medium">
          <color rgb="FF00AEEF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 style="medium">
          <color rgb="FF00AEEF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 style="medium">
          <color rgb="FF00AEEF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 style="medium">
          <color rgb="FF00AEEF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 style="medium">
          <color rgb="FF00AEEF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 style="medium">
          <color indexed="64"/>
        </right>
        <top/>
        <bottom style="medium">
          <color rgb="FF00AEEF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/>
        <bottom style="medium">
          <color rgb="FF00AEEF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 style="medium">
          <color rgb="FF00AEEF"/>
        </bottom>
        <vertical/>
        <horizontal/>
      </border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protection locked="0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indexed="64"/>
          <bgColor rgb="FF00AEEF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/>
        <bottom/>
        <vertical/>
        <horizontal/>
      </border>
      <protection locked="0" hidden="0"/>
    </dxf>
  </dxfs>
  <tableStyles count="0" defaultTableStyle="TableStyleMedium2" defaultPivotStyle="PivotStyleLight16"/>
  <colors>
    <mruColors>
      <color rgb="FFF3F3F3"/>
      <color rgb="FFF0FA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E040EA4-3B63-47E4-867F-065F41745343}" name="ExecutiveFunctionAssessment" displayName="ExecutiveFunctionAssessment" ref="A4:L81" totalsRowShown="0" headerRowDxfId="48" dataDxfId="46" headerRowBorderDxfId="47" tableBorderDxfId="45">
  <autoFilter ref="A4:L81" xr:uid="{4E040EA4-3B63-47E4-867F-065F41745343}"/>
  <tableColumns count="12">
    <tableColumn id="1" xr3:uid="{E688419C-FC14-4859-AEA7-5846916D9988}" name="#" dataDxfId="44"/>
    <tableColumn id="2" xr3:uid="{D52ACD27-A58A-4FC0-80E5-6B557656FA38}" name="Question" dataDxfId="43"/>
    <tableColumn id="3" xr3:uid="{7CFD79B3-18A7-4EDB-B0F8-F8E1766E05F7}" name="Executive Functioning Skill" dataDxfId="42"/>
    <tableColumn id="4" xr3:uid="{17993C28-34C9-43E9-AA16-4DFD4C246974}" name="Baseline Score" dataDxfId="41"/>
    <tableColumn id="5" xr3:uid="{EC5ACE05-3BCC-45B5-8C00-56C30BA14719}" name="Reevaluation 1 Score" dataDxfId="40"/>
    <tableColumn id="6" xr3:uid="{DF4BD959-64E3-4093-9602-6FCBE00C3DEE}" name="Reevaluation 2 Score" dataDxfId="39"/>
    <tableColumn id="7" xr3:uid="{7B70A5CC-63D5-4E3F-B30B-64FC3D9DCC51}" name="Reevaluation 3 Score" dataDxfId="38"/>
    <tableColumn id="8" xr3:uid="{2380FB4C-B21B-4FE1-8505-C5FBC8C04E25}" name="Score Variance from Baseline to Most Recent Assessment" dataDxfId="37">
      <calculatedColumnFormula>IF(G5&lt;&gt;"",G5-D5,IF(F5&lt;&gt;"",F5-D5,IF(E5&lt;&gt;"",E5-D5,0)))</calculatedColumnFormula>
    </tableColumn>
    <tableColumn id="9" xr3:uid="{138861B2-C017-4CCC-83D7-15CA88AA76B4}" name="Score Total" dataDxfId="36">
      <calculatedColumnFormula>SUM(D5:G5)</calculatedColumnFormula>
    </tableColumn>
    <tableColumn id="10" xr3:uid="{4106EBD5-3864-4EB3-9321-FDE72BE33BBD}" name="Score Average" dataDxfId="35">
      <calculatedColumnFormula>IFERROR(AVERAGE(D5:G5),"")</calculatedColumnFormula>
    </tableColumn>
    <tableColumn id="11" xr3:uid="{2F7B519C-F0A9-43E3-814B-1BC4BA7B6FF2}" name="Score Trend" dataDxfId="34"/>
    <tableColumn id="12" xr3:uid="{62974848-ABC9-4D2C-B9A1-332C24EFB515}" name="Notes" dataDxfId="3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3595CD-C31E-49D0-92ED-8327B21A23D3}" name="ScoringSummarybyEFSkill" displayName="ScoringSummarybyEFSkill" ref="A3:H15" headerRowDxfId="32" dataDxfId="30" totalsRowDxfId="29" headerRowBorderDxfId="31">
  <autoFilter ref="A3:H15" xr:uid="{553595CD-C31E-49D0-92ED-8327B21A23D3}"/>
  <tableColumns count="8">
    <tableColumn id="1" xr3:uid="{E6B4C00F-DE3E-42A7-9775-B2DEBBF1057F}" name="Executive Functioning Skill" totalsRowLabel="Total" dataDxfId="28"/>
    <tableColumn id="2" xr3:uid="{2702290E-B699-4878-BF08-3D5C10F2ACD9}" name="Baseline Score" dataDxfId="27"/>
    <tableColumn id="3" xr3:uid="{CBF284DD-095C-47F0-BB82-C75196DF711B}" name="Reevaluation 1 Score" dataDxfId="26"/>
    <tableColumn id="4" xr3:uid="{73135A05-7CE2-4B65-9856-E5C7F91CD622}" name="Reevaluation 2 Score" dataDxfId="25"/>
    <tableColumn id="5" xr3:uid="{F04E3A8E-59C4-4F09-A053-266BD43357B4}" name="Reevaluation 3 Score" dataDxfId="24"/>
    <tableColumn id="6" xr3:uid="{A8B6BD7E-303F-4BCB-9811-87E76A97A01D}" name="Score Variance from First to Last Assessment" dataDxfId="23"/>
    <tableColumn id="7" xr3:uid="{0BB60AA7-F303-4551-9052-042799593B52}" name="Score Average" dataDxfId="22"/>
    <tableColumn id="8" xr3:uid="{807DDEA6-0CE4-4876-8352-7D0736A8480A}" name="Score Trend" totalsRowFunction="count" dataDxfId="21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03C7A6A-F762-4E69-9814-5F5953DCDE27}" name="Table2" displayName="Table2" ref="A23:E35" totalsRowShown="0" headerRowDxfId="20" dataDxfId="18" headerRowBorderDxfId="19" tableBorderDxfId="17">
  <autoFilter ref="A23:E35" xr:uid="{B03C7A6A-F762-4E69-9814-5F5953DCDE27}"/>
  <tableColumns count="5">
    <tableColumn id="1" xr3:uid="{EE394283-235A-4F40-8E0B-365C97890F41}" name="Strongest Skills" dataDxfId="16"/>
    <tableColumn id="2" xr3:uid="{BEFD06CD-13BA-4067-96E0-8C7CFC8CA05E}" name="Evaluation Period" dataDxfId="15"/>
    <tableColumn id="3" xr3:uid="{47471DB0-4DD9-49CC-80A6-E4B6A402D00E}" name="Date of Evaluation" dataDxfId="14"/>
    <tableColumn id="4" xr3:uid="{F3F94349-C5B8-4EA8-9975-20F2F5149176}" name="Score" dataDxfId="13"/>
    <tableColumn id="5" xr3:uid="{F2717868-865D-4443-8C5F-220B5760423F}" name="Rank" dataDxfId="1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2CC6C17-7FCD-4C25-B9AE-9164203E26C2}" name="Table3" displayName="Table3" ref="A39:E51" totalsRowShown="0" headerRowDxfId="11" dataDxfId="9" headerRowBorderDxfId="10" tableBorderDxfId="8">
  <autoFilter ref="A39:E51" xr:uid="{F2CC6C17-7FCD-4C25-B9AE-9164203E26C2}"/>
  <tableColumns count="5">
    <tableColumn id="1" xr3:uid="{36621A5A-BDC6-4EE7-B0FE-5A3384CC2088}" name="Weakest Skills" dataDxfId="7"/>
    <tableColumn id="2" xr3:uid="{F8158BAB-E370-4605-BF33-088A7350B7C4}" name="Evaluation Period" dataDxfId="6"/>
    <tableColumn id="3" xr3:uid="{AC36D9C6-AF06-4541-8487-7669234AFAD8}" name="Date of Evaluation" dataDxfId="5"/>
    <tableColumn id="4" xr3:uid="{DB15AB93-C64A-4B92-8956-9092B9438AE2}" name="Score" dataDxfId="4"/>
    <tableColumn id="5" xr3:uid="{EDDA346F-0234-472F-B14F-AB0B12ADB484}" name="Rank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93DFB-5B21-476C-A023-CA5859BA0DF3}">
  <dimension ref="A1:L89"/>
  <sheetViews>
    <sheetView tabSelected="1" zoomScaleNormal="100" workbookViewId="0">
      <pane xSplit="3" ySplit="4" topLeftCell="D5" activePane="bottomRight" state="frozen"/>
      <selection pane="topRight" activeCell="D1" sqref="D1"/>
      <selection pane="bottomLeft" activeCell="A4" sqref="A4"/>
      <selection pane="bottomRight" activeCell="P34" sqref="P34"/>
    </sheetView>
  </sheetViews>
  <sheetFormatPr defaultRowHeight="14.5"/>
  <cols>
    <col min="1" max="1" width="4.08984375" style="1" customWidth="1"/>
    <col min="2" max="2" width="72.90625" style="1" bestFit="1" customWidth="1"/>
    <col min="3" max="3" width="25.1796875" style="1" bestFit="1" customWidth="1"/>
    <col min="4" max="4" width="16.7265625" style="1" bestFit="1" customWidth="1"/>
    <col min="5" max="7" width="20.6328125" style="1" bestFit="1" customWidth="1"/>
    <col min="8" max="8" width="52.1796875" style="1" bestFit="1" customWidth="1"/>
    <col min="9" max="9" width="12.36328125" style="1" bestFit="1" customWidth="1"/>
    <col min="10" max="10" width="14.81640625" style="1" bestFit="1" customWidth="1"/>
    <col min="11" max="11" width="24.26953125" style="1" customWidth="1"/>
    <col min="12" max="12" width="30.453125" style="1" customWidth="1"/>
    <col min="13" max="13" width="3.26953125" style="1" customWidth="1"/>
    <col min="14" max="14" width="5.7265625" style="1" bestFit="1" customWidth="1"/>
    <col min="15" max="15" width="6" style="1" bestFit="1" customWidth="1"/>
    <col min="16" max="16" width="10" style="1" bestFit="1" customWidth="1"/>
    <col min="17" max="17" width="5.54296875" style="1" bestFit="1" customWidth="1"/>
    <col min="18" max="18" width="6.6328125" style="1" bestFit="1" customWidth="1"/>
    <col min="19" max="16384" width="8.7265625" style="1"/>
  </cols>
  <sheetData>
    <row r="1" spans="1:12">
      <c r="A1" s="44"/>
      <c r="B1" s="83" t="s">
        <v>128</v>
      </c>
      <c r="C1" s="53"/>
      <c r="D1" s="36" t="s">
        <v>124</v>
      </c>
      <c r="E1" s="36" t="s">
        <v>120</v>
      </c>
      <c r="F1" s="36" t="s">
        <v>121</v>
      </c>
      <c r="G1" s="36" t="s">
        <v>122</v>
      </c>
      <c r="H1" s="37"/>
      <c r="I1" s="37"/>
      <c r="J1" s="37"/>
      <c r="K1" s="37"/>
      <c r="L1" s="38"/>
    </row>
    <row r="2" spans="1:12">
      <c r="A2" s="45"/>
      <c r="B2" s="84"/>
      <c r="C2" s="39" t="s">
        <v>86</v>
      </c>
      <c r="D2" s="40">
        <v>45293</v>
      </c>
      <c r="E2" s="58">
        <f ca="1">TODAY()</f>
        <v>45706</v>
      </c>
      <c r="F2" s="58">
        <f t="shared" ref="F2:G2" ca="1" si="0">TODAY()</f>
        <v>45706</v>
      </c>
      <c r="G2" s="58">
        <f t="shared" ca="1" si="0"/>
        <v>45706</v>
      </c>
      <c r="H2" s="59">
        <f ca="1">TODAY()</f>
        <v>45706</v>
      </c>
      <c r="I2" s="35"/>
      <c r="J2" s="35"/>
      <c r="K2" s="35"/>
      <c r="L2" s="41"/>
    </row>
    <row r="3" spans="1:12" ht="15" thickBot="1">
      <c r="A3" s="46"/>
      <c r="B3" s="85"/>
      <c r="C3" s="52" t="s">
        <v>126</v>
      </c>
      <c r="D3" s="42"/>
      <c r="E3" s="61" t="str">
        <f ca="1">IF(
  OR(D2="", E2=""),
  "",
  IF(
    (E2 - D2)=1,
    "1 day since last eval",
    (E2 - D2) &amp; " days since last eval"
  )
)</f>
        <v>413 days since last eval</v>
      </c>
      <c r="F3" s="61" t="str">
        <f t="shared" ref="F3:G3" ca="1" si="1">IF(
  OR(E2="", F2=""),
  "",
  IF(
    (F2 - E2)=1,
    "1 day since last eval",
    (F2 - E2) &amp; " days since last eval"
  )
)</f>
        <v>0 days since last eval</v>
      </c>
      <c r="G3" s="61" t="str">
        <f t="shared" ca="1" si="1"/>
        <v>0 days since last eval</v>
      </c>
      <c r="H3" s="60" t="str">
        <f ca="1">IF(OR(G2="", H2=""),
    "",
    (H2 - G2) &amp; " days since last eval"
   )</f>
        <v>0 days since last eval</v>
      </c>
      <c r="I3" s="42"/>
      <c r="J3" s="42"/>
      <c r="K3" s="42"/>
      <c r="L3" s="43"/>
    </row>
    <row r="4" spans="1:12" ht="29.5" customHeight="1" thickBot="1">
      <c r="A4" s="3" t="s">
        <v>0</v>
      </c>
      <c r="B4" s="4" t="s">
        <v>1</v>
      </c>
      <c r="C4" s="6" t="s">
        <v>2</v>
      </c>
      <c r="D4" s="4" t="s">
        <v>3</v>
      </c>
      <c r="E4" s="4" t="s">
        <v>79</v>
      </c>
      <c r="F4" s="4" t="s">
        <v>80</v>
      </c>
      <c r="G4" s="4" t="s">
        <v>81</v>
      </c>
      <c r="H4" s="5" t="s">
        <v>127</v>
      </c>
      <c r="I4" s="5" t="s">
        <v>99</v>
      </c>
      <c r="J4" s="4" t="s">
        <v>85</v>
      </c>
      <c r="K4" s="5" t="s">
        <v>78</v>
      </c>
      <c r="L4" s="6" t="s">
        <v>4</v>
      </c>
    </row>
    <row r="5" spans="1:12" ht="15" thickBot="1">
      <c r="A5" s="47">
        <v>1</v>
      </c>
      <c r="B5" s="33" t="s">
        <v>14</v>
      </c>
      <c r="C5" s="48" t="s">
        <v>7</v>
      </c>
      <c r="D5" s="33"/>
      <c r="E5" s="33"/>
      <c r="F5" s="33"/>
      <c r="G5" s="33"/>
      <c r="H5" s="54">
        <f>IF(G5&lt;&gt;"",G5-D5,IF(F5&lt;&gt;"",F5-D5,IF(E5&lt;&gt;"",E5-D5,0)))</f>
        <v>0</v>
      </c>
      <c r="I5" s="54">
        <f>SUM(D5:G5)</f>
        <v>0</v>
      </c>
      <c r="J5" s="55" t="str">
        <f>IFERROR(AVERAGE(D5:G5),"")</f>
        <v/>
      </c>
      <c r="K5" s="33"/>
      <c r="L5" s="33"/>
    </row>
    <row r="6" spans="1:12" ht="15" thickBot="1">
      <c r="A6" s="47">
        <v>2</v>
      </c>
      <c r="B6" s="33" t="s">
        <v>15</v>
      </c>
      <c r="C6" s="48" t="s">
        <v>7</v>
      </c>
      <c r="D6" s="33"/>
      <c r="E6" s="33"/>
      <c r="F6" s="33"/>
      <c r="G6" s="33"/>
      <c r="H6" s="54">
        <f t="shared" ref="H6:H69" si="2">IF(G6&lt;&gt;"",G6-D6,IF(F6&lt;&gt;"",F6-D6,IF(E6&lt;&gt;"",E6-D6,0)))</f>
        <v>0</v>
      </c>
      <c r="I6" s="54">
        <f t="shared" ref="I6:I69" si="3">SUM(D6:G6)</f>
        <v>0</v>
      </c>
      <c r="J6" s="55" t="str">
        <f t="shared" ref="J6:J69" si="4">IFERROR(AVERAGE(D6:G6),"")</f>
        <v/>
      </c>
      <c r="K6" s="33"/>
      <c r="L6" s="33"/>
    </row>
    <row r="7" spans="1:12" ht="15" customHeight="1" thickBot="1">
      <c r="A7" s="47">
        <v>3</v>
      </c>
      <c r="B7" s="33" t="s">
        <v>101</v>
      </c>
      <c r="C7" s="48" t="s">
        <v>7</v>
      </c>
      <c r="D7" s="33"/>
      <c r="E7" s="33"/>
      <c r="F7" s="33"/>
      <c r="G7" s="33"/>
      <c r="H7" s="54">
        <f t="shared" si="2"/>
        <v>0</v>
      </c>
      <c r="I7" s="54">
        <f t="shared" si="3"/>
        <v>0</v>
      </c>
      <c r="J7" s="55" t="str">
        <f t="shared" si="4"/>
        <v/>
      </c>
      <c r="K7" s="33"/>
      <c r="L7" s="33"/>
    </row>
    <row r="8" spans="1:12" ht="15" thickBot="1">
      <c r="A8" s="47">
        <v>4</v>
      </c>
      <c r="B8" s="33" t="s">
        <v>100</v>
      </c>
      <c r="C8" s="48" t="s">
        <v>7</v>
      </c>
      <c r="D8" s="33"/>
      <c r="E8" s="33"/>
      <c r="F8" s="33"/>
      <c r="G8" s="33"/>
      <c r="H8" s="54">
        <f t="shared" si="2"/>
        <v>0</v>
      </c>
      <c r="I8" s="54">
        <f t="shared" si="3"/>
        <v>0</v>
      </c>
      <c r="J8" s="55" t="str">
        <f t="shared" si="4"/>
        <v/>
      </c>
      <c r="K8" s="33"/>
      <c r="L8" s="33"/>
    </row>
    <row r="9" spans="1:12" ht="15" customHeight="1" thickBot="1">
      <c r="A9" s="47">
        <v>5</v>
      </c>
      <c r="B9" s="33" t="s">
        <v>6</v>
      </c>
      <c r="C9" s="48" t="s">
        <v>7</v>
      </c>
      <c r="D9" s="33"/>
      <c r="E9" s="33"/>
      <c r="F9" s="33"/>
      <c r="G9" s="33"/>
      <c r="H9" s="54">
        <f t="shared" si="2"/>
        <v>0</v>
      </c>
      <c r="I9" s="54">
        <f t="shared" si="3"/>
        <v>0</v>
      </c>
      <c r="J9" s="55" t="str">
        <f t="shared" si="4"/>
        <v/>
      </c>
      <c r="K9" s="33"/>
      <c r="L9" s="33"/>
    </row>
    <row r="10" spans="1:12" ht="15" thickBot="1">
      <c r="A10" s="47">
        <v>6</v>
      </c>
      <c r="B10" s="33" t="s">
        <v>13</v>
      </c>
      <c r="C10" s="48" t="s">
        <v>7</v>
      </c>
      <c r="D10" s="33"/>
      <c r="E10" s="33"/>
      <c r="F10" s="33"/>
      <c r="G10" s="33"/>
      <c r="H10" s="54">
        <f t="shared" si="2"/>
        <v>0</v>
      </c>
      <c r="I10" s="54">
        <f t="shared" si="3"/>
        <v>0</v>
      </c>
      <c r="J10" s="55" t="str">
        <f t="shared" si="4"/>
        <v/>
      </c>
      <c r="K10" s="33"/>
      <c r="L10" s="33"/>
    </row>
    <row r="11" spans="1:12" ht="15" thickBot="1">
      <c r="A11" s="47">
        <v>7</v>
      </c>
      <c r="B11" s="33" t="s">
        <v>16</v>
      </c>
      <c r="C11" s="48" t="s">
        <v>7</v>
      </c>
      <c r="D11" s="33"/>
      <c r="E11" s="33"/>
      <c r="F11" s="33"/>
      <c r="G11" s="33"/>
      <c r="H11" s="54">
        <f t="shared" si="2"/>
        <v>0</v>
      </c>
      <c r="I11" s="54">
        <f t="shared" si="3"/>
        <v>0</v>
      </c>
      <c r="J11" s="55" t="str">
        <f t="shared" si="4"/>
        <v/>
      </c>
      <c r="K11" s="33"/>
      <c r="L11" s="33"/>
    </row>
    <row r="12" spans="1:12" ht="15" thickBot="1">
      <c r="A12" s="47">
        <v>8</v>
      </c>
      <c r="B12" s="33" t="s">
        <v>17</v>
      </c>
      <c r="C12" s="48" t="s">
        <v>18</v>
      </c>
      <c r="D12" s="33"/>
      <c r="E12" s="33"/>
      <c r="F12" s="33"/>
      <c r="G12" s="33"/>
      <c r="H12" s="54">
        <f t="shared" si="2"/>
        <v>0</v>
      </c>
      <c r="I12" s="54">
        <f t="shared" si="3"/>
        <v>0</v>
      </c>
      <c r="J12" s="55" t="str">
        <f t="shared" si="4"/>
        <v/>
      </c>
      <c r="K12" s="33"/>
      <c r="L12" s="33"/>
    </row>
    <row r="13" spans="1:12" ht="15" thickBot="1">
      <c r="A13" s="47">
        <v>9</v>
      </c>
      <c r="B13" s="33" t="s">
        <v>22</v>
      </c>
      <c r="C13" s="48" t="s">
        <v>18</v>
      </c>
      <c r="D13" s="33"/>
      <c r="E13" s="33"/>
      <c r="F13" s="33"/>
      <c r="G13" s="33"/>
      <c r="H13" s="54">
        <f t="shared" si="2"/>
        <v>0</v>
      </c>
      <c r="I13" s="54">
        <f t="shared" si="3"/>
        <v>0</v>
      </c>
      <c r="J13" s="55" t="str">
        <f t="shared" si="4"/>
        <v/>
      </c>
      <c r="K13" s="33"/>
      <c r="L13" s="33"/>
    </row>
    <row r="14" spans="1:12" ht="15" thickBot="1">
      <c r="A14" s="47">
        <v>10</v>
      </c>
      <c r="B14" s="33" t="s">
        <v>20</v>
      </c>
      <c r="C14" s="48" t="s">
        <v>18</v>
      </c>
      <c r="D14" s="33"/>
      <c r="E14" s="33"/>
      <c r="F14" s="33"/>
      <c r="G14" s="33"/>
      <c r="H14" s="54">
        <f t="shared" si="2"/>
        <v>0</v>
      </c>
      <c r="I14" s="54">
        <f t="shared" si="3"/>
        <v>0</v>
      </c>
      <c r="J14" s="55" t="str">
        <f t="shared" si="4"/>
        <v/>
      </c>
      <c r="K14" s="33"/>
      <c r="L14" s="33"/>
    </row>
    <row r="15" spans="1:12" ht="15" thickBot="1">
      <c r="A15" s="47">
        <v>11</v>
      </c>
      <c r="B15" s="33" t="s">
        <v>102</v>
      </c>
      <c r="C15" s="48" t="s">
        <v>18</v>
      </c>
      <c r="D15" s="33"/>
      <c r="E15" s="33"/>
      <c r="F15" s="33"/>
      <c r="G15" s="33"/>
      <c r="H15" s="54">
        <f t="shared" si="2"/>
        <v>0</v>
      </c>
      <c r="I15" s="54">
        <f t="shared" si="3"/>
        <v>0</v>
      </c>
      <c r="J15" s="55" t="str">
        <f t="shared" si="4"/>
        <v/>
      </c>
      <c r="K15" s="33"/>
      <c r="L15" s="33"/>
    </row>
    <row r="16" spans="1:12" ht="15" thickBot="1">
      <c r="A16" s="47">
        <v>12</v>
      </c>
      <c r="B16" s="33" t="s">
        <v>21</v>
      </c>
      <c r="C16" s="48" t="s">
        <v>18</v>
      </c>
      <c r="D16" s="33"/>
      <c r="E16" s="33"/>
      <c r="F16" s="33"/>
      <c r="G16" s="33"/>
      <c r="H16" s="54">
        <f t="shared" si="2"/>
        <v>0</v>
      </c>
      <c r="I16" s="54">
        <f t="shared" si="3"/>
        <v>0</v>
      </c>
      <c r="J16" s="55" t="str">
        <f t="shared" si="4"/>
        <v/>
      </c>
      <c r="K16" s="33"/>
      <c r="L16" s="33"/>
    </row>
    <row r="17" spans="1:12" ht="15" thickBot="1">
      <c r="A17" s="47">
        <v>13</v>
      </c>
      <c r="B17" s="33" t="s">
        <v>19</v>
      </c>
      <c r="C17" s="48" t="s">
        <v>18</v>
      </c>
      <c r="D17" s="33"/>
      <c r="E17" s="33"/>
      <c r="F17" s="33"/>
      <c r="G17" s="33"/>
      <c r="H17" s="54">
        <f t="shared" si="2"/>
        <v>0</v>
      </c>
      <c r="I17" s="54">
        <f t="shared" si="3"/>
        <v>0</v>
      </c>
      <c r="J17" s="55" t="str">
        <f t="shared" si="4"/>
        <v/>
      </c>
      <c r="K17" s="33"/>
      <c r="L17" s="33"/>
    </row>
    <row r="18" spans="1:12" ht="15" customHeight="1" thickBot="1">
      <c r="A18" s="47">
        <v>14</v>
      </c>
      <c r="B18" s="33" t="s">
        <v>23</v>
      </c>
      <c r="C18" s="48" t="s">
        <v>18</v>
      </c>
      <c r="D18" s="33"/>
      <c r="E18" s="33"/>
      <c r="F18" s="33"/>
      <c r="G18" s="33"/>
      <c r="H18" s="54">
        <f t="shared" si="2"/>
        <v>0</v>
      </c>
      <c r="I18" s="54">
        <f t="shared" si="3"/>
        <v>0</v>
      </c>
      <c r="J18" s="55" t="str">
        <f t="shared" si="4"/>
        <v/>
      </c>
      <c r="K18" s="33"/>
      <c r="L18" s="33"/>
    </row>
    <row r="19" spans="1:12" ht="15" thickBot="1">
      <c r="A19" s="47">
        <v>15</v>
      </c>
      <c r="B19" s="33" t="s">
        <v>123</v>
      </c>
      <c r="C19" s="48" t="s">
        <v>24</v>
      </c>
      <c r="D19" s="33"/>
      <c r="E19" s="33"/>
      <c r="F19" s="33"/>
      <c r="G19" s="33"/>
      <c r="H19" s="54">
        <f t="shared" si="2"/>
        <v>0</v>
      </c>
      <c r="I19" s="54">
        <f t="shared" si="3"/>
        <v>0</v>
      </c>
      <c r="J19" s="55" t="str">
        <f t="shared" si="4"/>
        <v/>
      </c>
      <c r="K19" s="33"/>
      <c r="L19" s="33"/>
    </row>
    <row r="20" spans="1:12" ht="15" thickBot="1">
      <c r="A20" s="47">
        <v>16</v>
      </c>
      <c r="B20" s="33" t="s">
        <v>25</v>
      </c>
      <c r="C20" s="48" t="s">
        <v>24</v>
      </c>
      <c r="D20" s="33"/>
      <c r="E20" s="33"/>
      <c r="F20" s="33"/>
      <c r="G20" s="33"/>
      <c r="H20" s="54">
        <f t="shared" si="2"/>
        <v>0</v>
      </c>
      <c r="I20" s="54">
        <f t="shared" si="3"/>
        <v>0</v>
      </c>
      <c r="J20" s="55" t="str">
        <f t="shared" si="4"/>
        <v/>
      </c>
      <c r="K20" s="33"/>
      <c r="L20" s="33"/>
    </row>
    <row r="21" spans="1:12" ht="15" thickBot="1">
      <c r="A21" s="47">
        <v>17</v>
      </c>
      <c r="B21" s="33" t="s">
        <v>103</v>
      </c>
      <c r="C21" s="48" t="s">
        <v>24</v>
      </c>
      <c r="D21" s="33"/>
      <c r="E21" s="33"/>
      <c r="F21" s="33"/>
      <c r="G21" s="33"/>
      <c r="H21" s="54">
        <f t="shared" si="2"/>
        <v>0</v>
      </c>
      <c r="I21" s="54">
        <f t="shared" si="3"/>
        <v>0</v>
      </c>
      <c r="J21" s="55" t="str">
        <f t="shared" si="4"/>
        <v/>
      </c>
      <c r="K21" s="33"/>
      <c r="L21" s="33"/>
    </row>
    <row r="22" spans="1:12" ht="15" thickBot="1">
      <c r="A22" s="47">
        <v>18</v>
      </c>
      <c r="B22" s="33" t="s">
        <v>28</v>
      </c>
      <c r="C22" s="48" t="s">
        <v>24</v>
      </c>
      <c r="D22" s="33"/>
      <c r="E22" s="33"/>
      <c r="F22" s="33"/>
      <c r="G22" s="33"/>
      <c r="H22" s="54">
        <f t="shared" si="2"/>
        <v>0</v>
      </c>
      <c r="I22" s="54">
        <f t="shared" si="3"/>
        <v>0</v>
      </c>
      <c r="J22" s="55" t="str">
        <f t="shared" si="4"/>
        <v/>
      </c>
      <c r="K22" s="33"/>
      <c r="L22" s="33"/>
    </row>
    <row r="23" spans="1:12" ht="15" thickBot="1">
      <c r="A23" s="47">
        <v>19</v>
      </c>
      <c r="B23" s="33" t="s">
        <v>27</v>
      </c>
      <c r="C23" s="48" t="s">
        <v>24</v>
      </c>
      <c r="D23" s="33"/>
      <c r="E23" s="33"/>
      <c r="F23" s="33"/>
      <c r="G23" s="33"/>
      <c r="H23" s="54">
        <f t="shared" si="2"/>
        <v>0</v>
      </c>
      <c r="I23" s="54">
        <f t="shared" si="3"/>
        <v>0</v>
      </c>
      <c r="J23" s="55" t="str">
        <f t="shared" si="4"/>
        <v/>
      </c>
      <c r="K23" s="33"/>
      <c r="L23" s="33"/>
    </row>
    <row r="24" spans="1:12" ht="15" thickBot="1">
      <c r="A24" s="47">
        <v>20</v>
      </c>
      <c r="B24" s="33" t="s">
        <v>26</v>
      </c>
      <c r="C24" s="48" t="s">
        <v>24</v>
      </c>
      <c r="D24" s="33"/>
      <c r="E24" s="33"/>
      <c r="F24" s="33"/>
      <c r="G24" s="33"/>
      <c r="H24" s="54">
        <f t="shared" si="2"/>
        <v>0</v>
      </c>
      <c r="I24" s="54">
        <f t="shared" si="3"/>
        <v>0</v>
      </c>
      <c r="J24" s="55" t="str">
        <f t="shared" si="4"/>
        <v/>
      </c>
      <c r="K24" s="33"/>
      <c r="L24" s="33"/>
    </row>
    <row r="25" spans="1:12" ht="15" thickBot="1">
      <c r="A25" s="47">
        <v>21</v>
      </c>
      <c r="B25" s="33" t="s">
        <v>104</v>
      </c>
      <c r="C25" s="48" t="s">
        <v>24</v>
      </c>
      <c r="D25" s="33"/>
      <c r="E25" s="33"/>
      <c r="F25" s="33"/>
      <c r="G25" s="33"/>
      <c r="H25" s="54">
        <f t="shared" si="2"/>
        <v>0</v>
      </c>
      <c r="I25" s="54">
        <f t="shared" si="3"/>
        <v>0</v>
      </c>
      <c r="J25" s="55" t="str">
        <f t="shared" si="4"/>
        <v/>
      </c>
      <c r="K25" s="33"/>
      <c r="L25" s="33"/>
    </row>
    <row r="26" spans="1:12" ht="15" thickBot="1">
      <c r="A26" s="47">
        <v>22</v>
      </c>
      <c r="B26" s="33" t="s">
        <v>105</v>
      </c>
      <c r="C26" s="48" t="s">
        <v>29</v>
      </c>
      <c r="D26" s="33"/>
      <c r="E26" s="33"/>
      <c r="F26" s="33"/>
      <c r="G26" s="33"/>
      <c r="H26" s="54">
        <f t="shared" si="2"/>
        <v>0</v>
      </c>
      <c r="I26" s="54">
        <f t="shared" si="3"/>
        <v>0</v>
      </c>
      <c r="J26" s="55" t="str">
        <f t="shared" si="4"/>
        <v/>
      </c>
      <c r="K26" s="33"/>
      <c r="L26" s="33"/>
    </row>
    <row r="27" spans="1:12" ht="15" thickBot="1">
      <c r="A27" s="47">
        <v>23</v>
      </c>
      <c r="B27" s="33" t="s">
        <v>30</v>
      </c>
      <c r="C27" s="48" t="s">
        <v>29</v>
      </c>
      <c r="D27" s="33"/>
      <c r="E27" s="33"/>
      <c r="F27" s="33"/>
      <c r="G27" s="33"/>
      <c r="H27" s="54">
        <f t="shared" si="2"/>
        <v>0</v>
      </c>
      <c r="I27" s="54">
        <f t="shared" si="3"/>
        <v>0</v>
      </c>
      <c r="J27" s="55" t="str">
        <f t="shared" si="4"/>
        <v/>
      </c>
      <c r="K27" s="33"/>
      <c r="L27" s="33"/>
    </row>
    <row r="28" spans="1:12" ht="15" thickBot="1">
      <c r="A28" s="47">
        <v>24</v>
      </c>
      <c r="B28" s="33" t="s">
        <v>31</v>
      </c>
      <c r="C28" s="48" t="s">
        <v>29</v>
      </c>
      <c r="D28" s="33"/>
      <c r="E28" s="33"/>
      <c r="F28" s="33"/>
      <c r="G28" s="33"/>
      <c r="H28" s="54">
        <f t="shared" si="2"/>
        <v>0</v>
      </c>
      <c r="I28" s="54">
        <f t="shared" si="3"/>
        <v>0</v>
      </c>
      <c r="J28" s="55" t="str">
        <f t="shared" si="4"/>
        <v/>
      </c>
      <c r="K28" s="33"/>
      <c r="L28" s="33"/>
    </row>
    <row r="29" spans="1:12" ht="15" thickBot="1">
      <c r="A29" s="47">
        <v>25</v>
      </c>
      <c r="B29" s="33" t="s">
        <v>34</v>
      </c>
      <c r="C29" s="48" t="s">
        <v>29</v>
      </c>
      <c r="D29" s="33"/>
      <c r="E29" s="33"/>
      <c r="F29" s="33"/>
      <c r="G29" s="33"/>
      <c r="H29" s="54">
        <f t="shared" si="2"/>
        <v>0</v>
      </c>
      <c r="I29" s="54">
        <f t="shared" si="3"/>
        <v>0</v>
      </c>
      <c r="J29" s="55" t="str">
        <f t="shared" si="4"/>
        <v/>
      </c>
      <c r="K29" s="33"/>
      <c r="L29" s="33"/>
    </row>
    <row r="30" spans="1:12" ht="15" thickBot="1">
      <c r="A30" s="47">
        <v>26</v>
      </c>
      <c r="B30" s="33" t="s">
        <v>33</v>
      </c>
      <c r="C30" s="48" t="s">
        <v>29</v>
      </c>
      <c r="D30" s="33"/>
      <c r="E30" s="33"/>
      <c r="F30" s="33"/>
      <c r="G30" s="33"/>
      <c r="H30" s="54">
        <f t="shared" si="2"/>
        <v>0</v>
      </c>
      <c r="I30" s="54">
        <f t="shared" si="3"/>
        <v>0</v>
      </c>
      <c r="J30" s="55" t="str">
        <f t="shared" si="4"/>
        <v/>
      </c>
      <c r="K30" s="33"/>
      <c r="L30" s="33"/>
    </row>
    <row r="31" spans="1:12" ht="15" thickBot="1">
      <c r="A31" s="47">
        <v>27</v>
      </c>
      <c r="B31" s="33" t="s">
        <v>32</v>
      </c>
      <c r="C31" s="48" t="s">
        <v>29</v>
      </c>
      <c r="D31" s="33"/>
      <c r="E31" s="33"/>
      <c r="F31" s="33"/>
      <c r="G31" s="33"/>
      <c r="H31" s="54">
        <f t="shared" si="2"/>
        <v>0</v>
      </c>
      <c r="I31" s="54">
        <f t="shared" si="3"/>
        <v>0</v>
      </c>
      <c r="J31" s="55" t="str">
        <f t="shared" si="4"/>
        <v/>
      </c>
      <c r="K31" s="33"/>
      <c r="L31" s="33"/>
    </row>
    <row r="32" spans="1:12" ht="15" thickBot="1">
      <c r="A32" s="47">
        <v>28</v>
      </c>
      <c r="B32" s="33" t="s">
        <v>35</v>
      </c>
      <c r="C32" s="48" t="s">
        <v>29</v>
      </c>
      <c r="D32" s="33"/>
      <c r="E32" s="33"/>
      <c r="F32" s="33"/>
      <c r="G32" s="33"/>
      <c r="H32" s="54">
        <f t="shared" si="2"/>
        <v>0</v>
      </c>
      <c r="I32" s="54">
        <f t="shared" si="3"/>
        <v>0</v>
      </c>
      <c r="J32" s="55" t="str">
        <f t="shared" si="4"/>
        <v/>
      </c>
      <c r="K32" s="33"/>
      <c r="L32" s="33"/>
    </row>
    <row r="33" spans="1:12" ht="15" thickBot="1">
      <c r="A33" s="47">
        <v>29</v>
      </c>
      <c r="B33" s="33" t="s">
        <v>106</v>
      </c>
      <c r="C33" s="48" t="s">
        <v>36</v>
      </c>
      <c r="D33" s="33"/>
      <c r="E33" s="33"/>
      <c r="F33" s="33"/>
      <c r="G33" s="33"/>
      <c r="H33" s="54">
        <f t="shared" si="2"/>
        <v>0</v>
      </c>
      <c r="I33" s="54">
        <f t="shared" si="3"/>
        <v>0</v>
      </c>
      <c r="J33" s="55" t="str">
        <f t="shared" si="4"/>
        <v/>
      </c>
      <c r="K33" s="33"/>
      <c r="L33" s="33"/>
    </row>
    <row r="34" spans="1:12" ht="15" thickBot="1">
      <c r="A34" s="47">
        <v>30</v>
      </c>
      <c r="B34" s="33" t="s">
        <v>37</v>
      </c>
      <c r="C34" s="48" t="s">
        <v>36</v>
      </c>
      <c r="D34" s="33"/>
      <c r="E34" s="33"/>
      <c r="F34" s="33"/>
      <c r="G34" s="33"/>
      <c r="H34" s="54">
        <f t="shared" si="2"/>
        <v>0</v>
      </c>
      <c r="I34" s="54">
        <f t="shared" si="3"/>
        <v>0</v>
      </c>
      <c r="J34" s="55" t="str">
        <f t="shared" si="4"/>
        <v/>
      </c>
      <c r="K34" s="33"/>
      <c r="L34" s="33"/>
    </row>
    <row r="35" spans="1:12" ht="15" thickBot="1">
      <c r="A35" s="47">
        <v>31</v>
      </c>
      <c r="B35" s="33" t="s">
        <v>38</v>
      </c>
      <c r="C35" s="48" t="s">
        <v>36</v>
      </c>
      <c r="D35" s="33"/>
      <c r="E35" s="33"/>
      <c r="F35" s="33"/>
      <c r="G35" s="33"/>
      <c r="H35" s="54">
        <f t="shared" si="2"/>
        <v>0</v>
      </c>
      <c r="I35" s="54">
        <f t="shared" si="3"/>
        <v>0</v>
      </c>
      <c r="J35" s="55" t="str">
        <f t="shared" si="4"/>
        <v/>
      </c>
      <c r="K35" s="33"/>
      <c r="L35" s="33"/>
    </row>
    <row r="36" spans="1:12" ht="15" thickBot="1">
      <c r="A36" s="47">
        <v>32</v>
      </c>
      <c r="B36" s="33" t="s">
        <v>41</v>
      </c>
      <c r="C36" s="48" t="s">
        <v>36</v>
      </c>
      <c r="D36" s="33"/>
      <c r="E36" s="33"/>
      <c r="F36" s="33"/>
      <c r="G36" s="33"/>
      <c r="H36" s="54">
        <f t="shared" si="2"/>
        <v>0</v>
      </c>
      <c r="I36" s="54">
        <f t="shared" si="3"/>
        <v>0</v>
      </c>
      <c r="J36" s="55" t="str">
        <f t="shared" si="4"/>
        <v/>
      </c>
      <c r="K36" s="33"/>
      <c r="L36" s="33"/>
    </row>
    <row r="37" spans="1:12" ht="15" thickBot="1">
      <c r="A37" s="47">
        <v>33</v>
      </c>
      <c r="B37" s="33" t="s">
        <v>40</v>
      </c>
      <c r="C37" s="48" t="s">
        <v>36</v>
      </c>
      <c r="D37" s="33"/>
      <c r="E37" s="33"/>
      <c r="F37" s="33"/>
      <c r="G37" s="33"/>
      <c r="H37" s="54">
        <f t="shared" si="2"/>
        <v>0</v>
      </c>
      <c r="I37" s="54">
        <f t="shared" si="3"/>
        <v>0</v>
      </c>
      <c r="J37" s="55" t="str">
        <f t="shared" si="4"/>
        <v/>
      </c>
      <c r="K37" s="33"/>
      <c r="L37" s="33"/>
    </row>
    <row r="38" spans="1:12" ht="15" thickBot="1">
      <c r="A38" s="47">
        <v>34</v>
      </c>
      <c r="B38" s="33" t="s">
        <v>39</v>
      </c>
      <c r="C38" s="48" t="s">
        <v>36</v>
      </c>
      <c r="D38" s="33"/>
      <c r="E38" s="33"/>
      <c r="F38" s="33"/>
      <c r="G38" s="33"/>
      <c r="H38" s="54">
        <f t="shared" si="2"/>
        <v>0</v>
      </c>
      <c r="I38" s="54">
        <f t="shared" si="3"/>
        <v>0</v>
      </c>
      <c r="J38" s="55" t="str">
        <f t="shared" si="4"/>
        <v/>
      </c>
      <c r="K38" s="33"/>
      <c r="L38" s="33"/>
    </row>
    <row r="39" spans="1:12" ht="15" thickBot="1">
      <c r="A39" s="47">
        <v>35</v>
      </c>
      <c r="B39" s="33" t="s">
        <v>42</v>
      </c>
      <c r="C39" s="48" t="s">
        <v>36</v>
      </c>
      <c r="D39" s="33"/>
      <c r="E39" s="33"/>
      <c r="F39" s="33"/>
      <c r="G39" s="33"/>
      <c r="H39" s="54">
        <f t="shared" si="2"/>
        <v>0</v>
      </c>
      <c r="I39" s="54">
        <f t="shared" si="3"/>
        <v>0</v>
      </c>
      <c r="J39" s="55" t="str">
        <f t="shared" si="4"/>
        <v/>
      </c>
      <c r="K39" s="33"/>
      <c r="L39" s="33"/>
    </row>
    <row r="40" spans="1:12" ht="15" thickBot="1">
      <c r="A40" s="47">
        <v>36</v>
      </c>
      <c r="B40" s="33" t="s">
        <v>43</v>
      </c>
      <c r="C40" s="48" t="s">
        <v>44</v>
      </c>
      <c r="D40" s="33"/>
      <c r="E40" s="33"/>
      <c r="F40" s="33"/>
      <c r="G40" s="33"/>
      <c r="H40" s="54">
        <f t="shared" si="2"/>
        <v>0</v>
      </c>
      <c r="I40" s="54">
        <f t="shared" si="3"/>
        <v>0</v>
      </c>
      <c r="J40" s="55" t="str">
        <f t="shared" si="4"/>
        <v/>
      </c>
      <c r="K40" s="33"/>
      <c r="L40" s="33"/>
    </row>
    <row r="41" spans="1:12" ht="15" thickBot="1">
      <c r="A41" s="47">
        <v>37</v>
      </c>
      <c r="B41" s="33" t="s">
        <v>48</v>
      </c>
      <c r="C41" s="48" t="s">
        <v>44</v>
      </c>
      <c r="D41" s="33"/>
      <c r="E41" s="33"/>
      <c r="F41" s="33"/>
      <c r="G41" s="33"/>
      <c r="H41" s="54">
        <f t="shared" si="2"/>
        <v>0</v>
      </c>
      <c r="I41" s="54">
        <f t="shared" si="3"/>
        <v>0</v>
      </c>
      <c r="J41" s="55" t="str">
        <f t="shared" si="4"/>
        <v/>
      </c>
      <c r="K41" s="33"/>
      <c r="L41" s="33"/>
    </row>
    <row r="42" spans="1:12" ht="15" thickBot="1">
      <c r="A42" s="47">
        <v>38</v>
      </c>
      <c r="B42" s="33" t="s">
        <v>45</v>
      </c>
      <c r="C42" s="48" t="s">
        <v>44</v>
      </c>
      <c r="D42" s="33"/>
      <c r="E42" s="33"/>
      <c r="F42" s="33"/>
      <c r="G42" s="33"/>
      <c r="H42" s="54">
        <f t="shared" si="2"/>
        <v>0</v>
      </c>
      <c r="I42" s="54">
        <f t="shared" si="3"/>
        <v>0</v>
      </c>
      <c r="J42" s="55" t="str">
        <f t="shared" si="4"/>
        <v/>
      </c>
      <c r="K42" s="33"/>
      <c r="L42" s="33"/>
    </row>
    <row r="43" spans="1:12" ht="15" thickBot="1">
      <c r="A43" s="47">
        <v>39</v>
      </c>
      <c r="B43" s="33" t="s">
        <v>107</v>
      </c>
      <c r="C43" s="48" t="s">
        <v>44</v>
      </c>
      <c r="D43" s="33"/>
      <c r="E43" s="33"/>
      <c r="F43" s="33"/>
      <c r="G43" s="33"/>
      <c r="H43" s="54">
        <f t="shared" si="2"/>
        <v>0</v>
      </c>
      <c r="I43" s="54">
        <f t="shared" si="3"/>
        <v>0</v>
      </c>
      <c r="J43" s="55" t="str">
        <f t="shared" si="4"/>
        <v/>
      </c>
      <c r="K43" s="33"/>
      <c r="L43" s="33"/>
    </row>
    <row r="44" spans="1:12" ht="15" thickBot="1">
      <c r="A44" s="47">
        <v>40</v>
      </c>
      <c r="B44" s="33" t="s">
        <v>47</v>
      </c>
      <c r="C44" s="48" t="s">
        <v>44</v>
      </c>
      <c r="D44" s="33"/>
      <c r="E44" s="33"/>
      <c r="F44" s="33"/>
      <c r="G44" s="33"/>
      <c r="H44" s="54">
        <f t="shared" si="2"/>
        <v>0</v>
      </c>
      <c r="I44" s="54">
        <f t="shared" si="3"/>
        <v>0</v>
      </c>
      <c r="J44" s="55" t="str">
        <f t="shared" si="4"/>
        <v/>
      </c>
      <c r="K44" s="33"/>
      <c r="L44" s="33"/>
    </row>
    <row r="45" spans="1:12" ht="15" thickBot="1">
      <c r="A45" s="47">
        <v>41</v>
      </c>
      <c r="B45" s="33" t="s">
        <v>46</v>
      </c>
      <c r="C45" s="48" t="s">
        <v>44</v>
      </c>
      <c r="D45" s="33"/>
      <c r="E45" s="33"/>
      <c r="F45" s="33"/>
      <c r="G45" s="33"/>
      <c r="H45" s="54">
        <f t="shared" si="2"/>
        <v>0</v>
      </c>
      <c r="I45" s="54">
        <f t="shared" si="3"/>
        <v>0</v>
      </c>
      <c r="J45" s="55" t="str">
        <f t="shared" si="4"/>
        <v/>
      </c>
      <c r="K45" s="33"/>
      <c r="L45" s="33"/>
    </row>
    <row r="46" spans="1:12" ht="15" thickBot="1">
      <c r="A46" s="47">
        <v>42</v>
      </c>
      <c r="B46" s="33" t="s">
        <v>49</v>
      </c>
      <c r="C46" s="48" t="s">
        <v>44</v>
      </c>
      <c r="D46" s="33"/>
      <c r="E46" s="33"/>
      <c r="F46" s="33"/>
      <c r="G46" s="33"/>
      <c r="H46" s="54">
        <f t="shared" si="2"/>
        <v>0</v>
      </c>
      <c r="I46" s="54">
        <f t="shared" si="3"/>
        <v>0</v>
      </c>
      <c r="J46" s="55" t="str">
        <f t="shared" si="4"/>
        <v/>
      </c>
      <c r="K46" s="33"/>
      <c r="L46" s="33"/>
    </row>
    <row r="47" spans="1:12" ht="15" thickBot="1">
      <c r="A47" s="47">
        <v>43</v>
      </c>
      <c r="B47" s="33" t="s">
        <v>50</v>
      </c>
      <c r="C47" s="48" t="s">
        <v>51</v>
      </c>
      <c r="D47" s="33"/>
      <c r="E47" s="33"/>
      <c r="F47" s="33"/>
      <c r="G47" s="33"/>
      <c r="H47" s="54">
        <f t="shared" si="2"/>
        <v>0</v>
      </c>
      <c r="I47" s="54">
        <f t="shared" si="3"/>
        <v>0</v>
      </c>
      <c r="J47" s="55" t="str">
        <f t="shared" si="4"/>
        <v/>
      </c>
      <c r="K47" s="33"/>
      <c r="L47" s="33"/>
    </row>
    <row r="48" spans="1:12" ht="15" thickBot="1">
      <c r="A48" s="47">
        <v>44</v>
      </c>
      <c r="B48" s="33" t="s">
        <v>111</v>
      </c>
      <c r="C48" s="48" t="s">
        <v>51</v>
      </c>
      <c r="D48" s="33"/>
      <c r="E48" s="33"/>
      <c r="F48" s="33"/>
      <c r="G48" s="33"/>
      <c r="H48" s="54">
        <f t="shared" si="2"/>
        <v>0</v>
      </c>
      <c r="I48" s="54">
        <f t="shared" si="3"/>
        <v>0</v>
      </c>
      <c r="J48" s="55" t="str">
        <f t="shared" si="4"/>
        <v/>
      </c>
      <c r="K48" s="33"/>
      <c r="L48" s="33"/>
    </row>
    <row r="49" spans="1:12" ht="15" thickBot="1">
      <c r="A49" s="47">
        <v>45</v>
      </c>
      <c r="B49" s="33" t="s">
        <v>109</v>
      </c>
      <c r="C49" s="48" t="s">
        <v>51</v>
      </c>
      <c r="D49" s="33"/>
      <c r="E49" s="33"/>
      <c r="F49" s="33"/>
      <c r="G49" s="33"/>
      <c r="H49" s="54">
        <f t="shared" si="2"/>
        <v>0</v>
      </c>
      <c r="I49" s="54">
        <f t="shared" si="3"/>
        <v>0</v>
      </c>
      <c r="J49" s="55" t="str">
        <f t="shared" si="4"/>
        <v/>
      </c>
      <c r="K49" s="33"/>
      <c r="L49" s="33"/>
    </row>
    <row r="50" spans="1:12" ht="15" thickBot="1">
      <c r="A50" s="47">
        <v>46</v>
      </c>
      <c r="B50" s="33" t="s">
        <v>108</v>
      </c>
      <c r="C50" s="48" t="s">
        <v>51</v>
      </c>
      <c r="D50" s="33"/>
      <c r="E50" s="33"/>
      <c r="F50" s="33"/>
      <c r="G50" s="33"/>
      <c r="H50" s="54">
        <f t="shared" si="2"/>
        <v>0</v>
      </c>
      <c r="I50" s="54">
        <f t="shared" si="3"/>
        <v>0</v>
      </c>
      <c r="J50" s="55" t="str">
        <f t="shared" si="4"/>
        <v/>
      </c>
      <c r="K50" s="33"/>
      <c r="L50" s="33"/>
    </row>
    <row r="51" spans="1:12" ht="15" thickBot="1">
      <c r="A51" s="47">
        <v>47</v>
      </c>
      <c r="B51" s="33" t="s">
        <v>52</v>
      </c>
      <c r="C51" s="48" t="s">
        <v>51</v>
      </c>
      <c r="D51" s="33"/>
      <c r="E51" s="33"/>
      <c r="F51" s="33"/>
      <c r="G51" s="33"/>
      <c r="H51" s="54">
        <f t="shared" si="2"/>
        <v>0</v>
      </c>
      <c r="I51" s="54">
        <f t="shared" si="3"/>
        <v>0</v>
      </c>
      <c r="J51" s="55" t="str">
        <f t="shared" si="4"/>
        <v/>
      </c>
      <c r="K51" s="33"/>
      <c r="L51" s="33"/>
    </row>
    <row r="52" spans="1:12" ht="15" thickBot="1">
      <c r="A52" s="47">
        <v>48</v>
      </c>
      <c r="B52" s="33" t="s">
        <v>110</v>
      </c>
      <c r="C52" s="48" t="s">
        <v>51</v>
      </c>
      <c r="D52" s="33"/>
      <c r="E52" s="33"/>
      <c r="F52" s="33"/>
      <c r="G52" s="33"/>
      <c r="H52" s="54">
        <f t="shared" si="2"/>
        <v>0</v>
      </c>
      <c r="I52" s="54">
        <f t="shared" si="3"/>
        <v>0</v>
      </c>
      <c r="J52" s="55" t="str">
        <f t="shared" si="4"/>
        <v/>
      </c>
      <c r="K52" s="33"/>
      <c r="L52" s="33"/>
    </row>
    <row r="53" spans="1:12" ht="15" thickBot="1">
      <c r="A53" s="47">
        <v>49</v>
      </c>
      <c r="B53" s="33" t="s">
        <v>53</v>
      </c>
      <c r="C53" s="48" t="s">
        <v>51</v>
      </c>
      <c r="D53" s="33"/>
      <c r="E53" s="33"/>
      <c r="F53" s="33"/>
      <c r="G53" s="33"/>
      <c r="H53" s="54">
        <f t="shared" si="2"/>
        <v>0</v>
      </c>
      <c r="I53" s="54">
        <f t="shared" si="3"/>
        <v>0</v>
      </c>
      <c r="J53" s="55" t="str">
        <f t="shared" si="4"/>
        <v/>
      </c>
      <c r="K53" s="33"/>
      <c r="L53" s="33"/>
    </row>
    <row r="54" spans="1:12" ht="15" thickBot="1">
      <c r="A54" s="47">
        <v>50</v>
      </c>
      <c r="B54" s="33" t="s">
        <v>54</v>
      </c>
      <c r="C54" s="48" t="s">
        <v>55</v>
      </c>
      <c r="D54" s="33"/>
      <c r="E54" s="33"/>
      <c r="F54" s="33"/>
      <c r="G54" s="33"/>
      <c r="H54" s="54">
        <f t="shared" si="2"/>
        <v>0</v>
      </c>
      <c r="I54" s="54">
        <f t="shared" si="3"/>
        <v>0</v>
      </c>
      <c r="J54" s="55" t="str">
        <f t="shared" si="4"/>
        <v/>
      </c>
      <c r="K54" s="33"/>
      <c r="L54" s="33"/>
    </row>
    <row r="55" spans="1:12" ht="15" thickBot="1">
      <c r="A55" s="47">
        <v>51</v>
      </c>
      <c r="B55" s="33" t="s">
        <v>58</v>
      </c>
      <c r="C55" s="48" t="s">
        <v>55</v>
      </c>
      <c r="D55" s="33"/>
      <c r="E55" s="33"/>
      <c r="F55" s="33"/>
      <c r="G55" s="33"/>
      <c r="H55" s="54">
        <f t="shared" si="2"/>
        <v>0</v>
      </c>
      <c r="I55" s="54">
        <f t="shared" si="3"/>
        <v>0</v>
      </c>
      <c r="J55" s="55" t="str">
        <f t="shared" si="4"/>
        <v/>
      </c>
      <c r="K55" s="33"/>
      <c r="L55" s="33"/>
    </row>
    <row r="56" spans="1:12" ht="15" thickBot="1">
      <c r="A56" s="47">
        <v>52</v>
      </c>
      <c r="B56" s="33" t="s">
        <v>56</v>
      </c>
      <c r="C56" s="48" t="s">
        <v>55</v>
      </c>
      <c r="D56" s="33"/>
      <c r="E56" s="33"/>
      <c r="F56" s="33"/>
      <c r="G56" s="33"/>
      <c r="H56" s="54">
        <f t="shared" si="2"/>
        <v>0</v>
      </c>
      <c r="I56" s="54">
        <f t="shared" si="3"/>
        <v>0</v>
      </c>
      <c r="J56" s="55" t="str">
        <f t="shared" si="4"/>
        <v/>
      </c>
      <c r="K56" s="33"/>
      <c r="L56" s="33"/>
    </row>
    <row r="57" spans="1:12" ht="15" thickBot="1">
      <c r="A57" s="47">
        <v>53</v>
      </c>
      <c r="B57" s="33" t="s">
        <v>112</v>
      </c>
      <c r="C57" s="48" t="s">
        <v>55</v>
      </c>
      <c r="D57" s="33"/>
      <c r="E57" s="33"/>
      <c r="F57" s="33"/>
      <c r="G57" s="33"/>
      <c r="H57" s="54">
        <f t="shared" si="2"/>
        <v>0</v>
      </c>
      <c r="I57" s="54">
        <f t="shared" si="3"/>
        <v>0</v>
      </c>
      <c r="J57" s="55" t="str">
        <f t="shared" si="4"/>
        <v/>
      </c>
      <c r="K57" s="33"/>
      <c r="L57" s="33"/>
    </row>
    <row r="58" spans="1:12" ht="15" thickBot="1">
      <c r="A58" s="47">
        <v>54</v>
      </c>
      <c r="B58" s="33" t="s">
        <v>57</v>
      </c>
      <c r="C58" s="48" t="s">
        <v>55</v>
      </c>
      <c r="D58" s="33"/>
      <c r="E58" s="33"/>
      <c r="F58" s="33"/>
      <c r="G58" s="33"/>
      <c r="H58" s="54">
        <f t="shared" si="2"/>
        <v>0</v>
      </c>
      <c r="I58" s="54">
        <f t="shared" si="3"/>
        <v>0</v>
      </c>
      <c r="J58" s="55" t="str">
        <f t="shared" si="4"/>
        <v/>
      </c>
      <c r="K58" s="33"/>
      <c r="L58" s="33"/>
    </row>
    <row r="59" spans="1:12" ht="15" thickBot="1">
      <c r="A59" s="47">
        <v>55</v>
      </c>
      <c r="B59" s="33" t="s">
        <v>113</v>
      </c>
      <c r="C59" s="48" t="s">
        <v>55</v>
      </c>
      <c r="D59" s="33"/>
      <c r="E59" s="33"/>
      <c r="F59" s="33"/>
      <c r="G59" s="33"/>
      <c r="H59" s="54">
        <f t="shared" si="2"/>
        <v>0</v>
      </c>
      <c r="I59" s="54">
        <f t="shared" si="3"/>
        <v>0</v>
      </c>
      <c r="J59" s="55" t="str">
        <f t="shared" si="4"/>
        <v/>
      </c>
      <c r="K59" s="33"/>
      <c r="L59" s="33"/>
    </row>
    <row r="60" spans="1:12" ht="15" thickBot="1">
      <c r="A60" s="47">
        <v>56</v>
      </c>
      <c r="B60" s="33" t="s">
        <v>114</v>
      </c>
      <c r="C60" s="48" t="s">
        <v>55</v>
      </c>
      <c r="D60" s="33"/>
      <c r="E60" s="33"/>
      <c r="F60" s="33"/>
      <c r="G60" s="33"/>
      <c r="H60" s="54">
        <f t="shared" si="2"/>
        <v>0</v>
      </c>
      <c r="I60" s="54">
        <f t="shared" si="3"/>
        <v>0</v>
      </c>
      <c r="J60" s="55" t="str">
        <f t="shared" si="4"/>
        <v/>
      </c>
      <c r="K60" s="33"/>
      <c r="L60" s="33"/>
    </row>
    <row r="61" spans="1:12" ht="15" thickBot="1">
      <c r="A61" s="47">
        <v>57</v>
      </c>
      <c r="B61" s="33" t="s">
        <v>59</v>
      </c>
      <c r="C61" s="48" t="s">
        <v>60</v>
      </c>
      <c r="D61" s="33"/>
      <c r="E61" s="33"/>
      <c r="F61" s="33"/>
      <c r="G61" s="33"/>
      <c r="H61" s="54">
        <f t="shared" si="2"/>
        <v>0</v>
      </c>
      <c r="I61" s="54">
        <f t="shared" si="3"/>
        <v>0</v>
      </c>
      <c r="J61" s="55" t="str">
        <f t="shared" si="4"/>
        <v/>
      </c>
      <c r="K61" s="33"/>
      <c r="L61" s="33"/>
    </row>
    <row r="62" spans="1:12" ht="15" thickBot="1">
      <c r="A62" s="47">
        <v>58</v>
      </c>
      <c r="B62" s="33" t="s">
        <v>63</v>
      </c>
      <c r="C62" s="48" t="s">
        <v>60</v>
      </c>
      <c r="D62" s="33"/>
      <c r="E62" s="33"/>
      <c r="F62" s="33"/>
      <c r="G62" s="33"/>
      <c r="H62" s="54">
        <f t="shared" si="2"/>
        <v>0</v>
      </c>
      <c r="I62" s="54">
        <f t="shared" si="3"/>
        <v>0</v>
      </c>
      <c r="J62" s="55" t="str">
        <f t="shared" si="4"/>
        <v/>
      </c>
      <c r="K62" s="33"/>
      <c r="L62" s="33"/>
    </row>
    <row r="63" spans="1:12" ht="15" thickBot="1">
      <c r="A63" s="47">
        <v>59</v>
      </c>
      <c r="B63" s="33" t="s">
        <v>61</v>
      </c>
      <c r="C63" s="48" t="s">
        <v>60</v>
      </c>
      <c r="D63" s="33"/>
      <c r="E63" s="33"/>
      <c r="F63" s="33"/>
      <c r="G63" s="33"/>
      <c r="H63" s="54">
        <f t="shared" si="2"/>
        <v>0</v>
      </c>
      <c r="I63" s="54">
        <f t="shared" si="3"/>
        <v>0</v>
      </c>
      <c r="J63" s="55" t="str">
        <f t="shared" si="4"/>
        <v/>
      </c>
      <c r="K63" s="33"/>
      <c r="L63" s="33"/>
    </row>
    <row r="64" spans="1:12" ht="15" thickBot="1">
      <c r="A64" s="47">
        <v>60</v>
      </c>
      <c r="B64" s="33" t="s">
        <v>115</v>
      </c>
      <c r="C64" s="48" t="s">
        <v>60</v>
      </c>
      <c r="D64" s="33"/>
      <c r="E64" s="33"/>
      <c r="F64" s="33"/>
      <c r="G64" s="33"/>
      <c r="H64" s="54">
        <f t="shared" si="2"/>
        <v>0</v>
      </c>
      <c r="I64" s="54">
        <f t="shared" si="3"/>
        <v>0</v>
      </c>
      <c r="J64" s="55" t="str">
        <f t="shared" si="4"/>
        <v/>
      </c>
      <c r="K64" s="33"/>
      <c r="L64" s="33"/>
    </row>
    <row r="65" spans="1:12" ht="15" thickBot="1">
      <c r="A65" s="47">
        <v>61</v>
      </c>
      <c r="B65" s="33" t="s">
        <v>116</v>
      </c>
      <c r="C65" s="48" t="s">
        <v>60</v>
      </c>
      <c r="D65" s="33"/>
      <c r="E65" s="33"/>
      <c r="F65" s="33"/>
      <c r="G65" s="33"/>
      <c r="H65" s="54">
        <f t="shared" si="2"/>
        <v>0</v>
      </c>
      <c r="I65" s="54">
        <f t="shared" si="3"/>
        <v>0</v>
      </c>
      <c r="J65" s="55" t="str">
        <f t="shared" si="4"/>
        <v/>
      </c>
      <c r="K65" s="33"/>
      <c r="L65" s="33"/>
    </row>
    <row r="66" spans="1:12" ht="15" thickBot="1">
      <c r="A66" s="47">
        <v>62</v>
      </c>
      <c r="B66" s="33" t="s">
        <v>62</v>
      </c>
      <c r="C66" s="48" t="s">
        <v>60</v>
      </c>
      <c r="D66" s="33"/>
      <c r="E66" s="33"/>
      <c r="F66" s="33"/>
      <c r="G66" s="33"/>
      <c r="H66" s="54">
        <f t="shared" si="2"/>
        <v>0</v>
      </c>
      <c r="I66" s="54">
        <f t="shared" si="3"/>
        <v>0</v>
      </c>
      <c r="J66" s="55" t="str">
        <f t="shared" si="4"/>
        <v/>
      </c>
      <c r="K66" s="33"/>
      <c r="L66" s="33"/>
    </row>
    <row r="67" spans="1:12" ht="15" thickBot="1">
      <c r="A67" s="47">
        <v>63</v>
      </c>
      <c r="B67" s="33" t="s">
        <v>117</v>
      </c>
      <c r="C67" s="48" t="s">
        <v>60</v>
      </c>
      <c r="D67" s="33"/>
      <c r="E67" s="33"/>
      <c r="F67" s="33"/>
      <c r="G67" s="33"/>
      <c r="H67" s="54">
        <f t="shared" si="2"/>
        <v>0</v>
      </c>
      <c r="I67" s="54">
        <f t="shared" si="3"/>
        <v>0</v>
      </c>
      <c r="J67" s="55" t="str">
        <f t="shared" si="4"/>
        <v/>
      </c>
      <c r="K67" s="33"/>
      <c r="L67" s="33"/>
    </row>
    <row r="68" spans="1:12" ht="15" thickBot="1">
      <c r="A68" s="47">
        <v>64</v>
      </c>
      <c r="B68" s="33" t="s">
        <v>64</v>
      </c>
      <c r="C68" s="48" t="s">
        <v>65</v>
      </c>
      <c r="D68" s="33"/>
      <c r="E68" s="33"/>
      <c r="F68" s="33"/>
      <c r="G68" s="33"/>
      <c r="H68" s="54">
        <f t="shared" si="2"/>
        <v>0</v>
      </c>
      <c r="I68" s="54">
        <f t="shared" si="3"/>
        <v>0</v>
      </c>
      <c r="J68" s="55" t="str">
        <f t="shared" si="4"/>
        <v/>
      </c>
      <c r="K68" s="33"/>
      <c r="L68" s="33"/>
    </row>
    <row r="69" spans="1:12" ht="15" thickBot="1">
      <c r="A69" s="47">
        <v>65</v>
      </c>
      <c r="B69" s="33" t="s">
        <v>66</v>
      </c>
      <c r="C69" s="48" t="s">
        <v>65</v>
      </c>
      <c r="D69" s="33"/>
      <c r="E69" s="33"/>
      <c r="F69" s="33"/>
      <c r="G69" s="33"/>
      <c r="H69" s="54">
        <f t="shared" si="2"/>
        <v>0</v>
      </c>
      <c r="I69" s="54">
        <f t="shared" si="3"/>
        <v>0</v>
      </c>
      <c r="J69" s="55" t="str">
        <f t="shared" si="4"/>
        <v/>
      </c>
      <c r="K69" s="33"/>
      <c r="L69" s="33"/>
    </row>
    <row r="70" spans="1:12" ht="15" thickBot="1">
      <c r="A70" s="47">
        <v>66</v>
      </c>
      <c r="B70" s="33" t="s">
        <v>67</v>
      </c>
      <c r="C70" s="48" t="s">
        <v>65</v>
      </c>
      <c r="D70" s="33"/>
      <c r="E70" s="33"/>
      <c r="F70" s="33"/>
      <c r="G70" s="33"/>
      <c r="H70" s="54">
        <f t="shared" ref="H70:H81" si="5">IF(G70&lt;&gt;"",G70-D70,IF(F70&lt;&gt;"",F70-D70,IF(E70&lt;&gt;"",E70-D70,0)))</f>
        <v>0</v>
      </c>
      <c r="I70" s="54">
        <f t="shared" ref="I70:I81" si="6">SUM(D70:G70)</f>
        <v>0</v>
      </c>
      <c r="J70" s="55" t="str">
        <f t="shared" ref="J70:J81" si="7">IFERROR(AVERAGE(D70:G70),"")</f>
        <v/>
      </c>
      <c r="K70" s="33"/>
      <c r="L70" s="33"/>
    </row>
    <row r="71" spans="1:12" ht="15" thickBot="1">
      <c r="A71" s="47">
        <v>67</v>
      </c>
      <c r="B71" s="33" t="s">
        <v>70</v>
      </c>
      <c r="C71" s="48" t="s">
        <v>65</v>
      </c>
      <c r="D71" s="33"/>
      <c r="E71" s="33"/>
      <c r="F71" s="33"/>
      <c r="G71" s="33"/>
      <c r="H71" s="54">
        <f t="shared" si="5"/>
        <v>0</v>
      </c>
      <c r="I71" s="54">
        <f t="shared" si="6"/>
        <v>0</v>
      </c>
      <c r="J71" s="55" t="str">
        <f t="shared" si="7"/>
        <v/>
      </c>
      <c r="K71" s="33"/>
      <c r="L71" s="33"/>
    </row>
    <row r="72" spans="1:12" ht="15" thickBot="1">
      <c r="A72" s="47">
        <v>68</v>
      </c>
      <c r="B72" s="33" t="s">
        <v>69</v>
      </c>
      <c r="C72" s="48" t="s">
        <v>65</v>
      </c>
      <c r="D72" s="33"/>
      <c r="E72" s="33"/>
      <c r="F72" s="33"/>
      <c r="G72" s="33"/>
      <c r="H72" s="54">
        <f t="shared" si="5"/>
        <v>0</v>
      </c>
      <c r="I72" s="54">
        <f t="shared" si="6"/>
        <v>0</v>
      </c>
      <c r="J72" s="55" t="str">
        <f t="shared" si="7"/>
        <v/>
      </c>
      <c r="K72" s="33"/>
      <c r="L72" s="33"/>
    </row>
    <row r="73" spans="1:12" ht="15" thickBot="1">
      <c r="A73" s="47">
        <v>69</v>
      </c>
      <c r="B73" s="33" t="s">
        <v>68</v>
      </c>
      <c r="C73" s="48" t="s">
        <v>65</v>
      </c>
      <c r="D73" s="33"/>
      <c r="E73" s="33"/>
      <c r="F73" s="33"/>
      <c r="G73" s="33"/>
      <c r="H73" s="54">
        <f t="shared" si="5"/>
        <v>0</v>
      </c>
      <c r="I73" s="54">
        <f t="shared" si="6"/>
        <v>0</v>
      </c>
      <c r="J73" s="55" t="str">
        <f t="shared" si="7"/>
        <v/>
      </c>
      <c r="K73" s="33"/>
      <c r="L73" s="33"/>
    </row>
    <row r="74" spans="1:12" ht="15" thickBot="1">
      <c r="A74" s="47">
        <v>70</v>
      </c>
      <c r="B74" s="33" t="s">
        <v>71</v>
      </c>
      <c r="C74" s="48" t="s">
        <v>65</v>
      </c>
      <c r="D74" s="33"/>
      <c r="E74" s="33"/>
      <c r="F74" s="33"/>
      <c r="G74" s="33"/>
      <c r="H74" s="54">
        <f t="shared" si="5"/>
        <v>0</v>
      </c>
      <c r="I74" s="54">
        <f t="shared" si="6"/>
        <v>0</v>
      </c>
      <c r="J74" s="55" t="str">
        <f t="shared" si="7"/>
        <v/>
      </c>
      <c r="K74" s="33"/>
      <c r="L74" s="33"/>
    </row>
    <row r="75" spans="1:12" ht="15" thickBot="1">
      <c r="A75" s="47">
        <v>71</v>
      </c>
      <c r="B75" s="33" t="s">
        <v>72</v>
      </c>
      <c r="C75" s="48" t="s">
        <v>73</v>
      </c>
      <c r="D75" s="33"/>
      <c r="E75" s="33"/>
      <c r="F75" s="33"/>
      <c r="G75" s="33"/>
      <c r="H75" s="54">
        <f t="shared" si="5"/>
        <v>0</v>
      </c>
      <c r="I75" s="54">
        <f t="shared" si="6"/>
        <v>0</v>
      </c>
      <c r="J75" s="55" t="str">
        <f t="shared" si="7"/>
        <v/>
      </c>
      <c r="K75" s="33"/>
      <c r="L75" s="33"/>
    </row>
    <row r="76" spans="1:12" ht="15" thickBot="1">
      <c r="A76" s="47">
        <v>72</v>
      </c>
      <c r="B76" s="33" t="s">
        <v>119</v>
      </c>
      <c r="C76" s="48" t="s">
        <v>73</v>
      </c>
      <c r="D76" s="33"/>
      <c r="E76" s="33"/>
      <c r="F76" s="33"/>
      <c r="G76" s="33"/>
      <c r="H76" s="54">
        <f t="shared" si="5"/>
        <v>0</v>
      </c>
      <c r="I76" s="54">
        <f t="shared" si="6"/>
        <v>0</v>
      </c>
      <c r="J76" s="55" t="str">
        <f t="shared" si="7"/>
        <v/>
      </c>
      <c r="K76" s="33"/>
      <c r="L76" s="33"/>
    </row>
    <row r="77" spans="1:12" ht="15" thickBot="1">
      <c r="A77" s="47">
        <v>73</v>
      </c>
      <c r="B77" s="33" t="s">
        <v>74</v>
      </c>
      <c r="C77" s="48" t="s">
        <v>73</v>
      </c>
      <c r="D77" s="33"/>
      <c r="E77" s="33"/>
      <c r="F77" s="33"/>
      <c r="G77" s="33"/>
      <c r="H77" s="54">
        <f t="shared" si="5"/>
        <v>0</v>
      </c>
      <c r="I77" s="54">
        <f t="shared" si="6"/>
        <v>0</v>
      </c>
      <c r="J77" s="55" t="str">
        <f t="shared" si="7"/>
        <v/>
      </c>
      <c r="K77" s="33"/>
      <c r="L77" s="33"/>
    </row>
    <row r="78" spans="1:12" ht="15" thickBot="1">
      <c r="A78" s="47">
        <v>74</v>
      </c>
      <c r="B78" s="33" t="s">
        <v>118</v>
      </c>
      <c r="C78" s="48" t="s">
        <v>73</v>
      </c>
      <c r="D78" s="33"/>
      <c r="E78" s="33"/>
      <c r="F78" s="33"/>
      <c r="G78" s="33"/>
      <c r="H78" s="54">
        <f t="shared" si="5"/>
        <v>0</v>
      </c>
      <c r="I78" s="54">
        <f t="shared" si="6"/>
        <v>0</v>
      </c>
      <c r="J78" s="55" t="str">
        <f t="shared" si="7"/>
        <v/>
      </c>
      <c r="K78" s="33"/>
      <c r="L78" s="33"/>
    </row>
    <row r="79" spans="1:12" ht="15" thickBot="1">
      <c r="A79" s="47">
        <v>75</v>
      </c>
      <c r="B79" s="33" t="s">
        <v>76</v>
      </c>
      <c r="C79" s="48" t="s">
        <v>73</v>
      </c>
      <c r="D79" s="33"/>
      <c r="E79" s="33"/>
      <c r="F79" s="33"/>
      <c r="G79" s="33"/>
      <c r="H79" s="54">
        <f t="shared" si="5"/>
        <v>0</v>
      </c>
      <c r="I79" s="54">
        <f t="shared" si="6"/>
        <v>0</v>
      </c>
      <c r="J79" s="55" t="str">
        <f t="shared" si="7"/>
        <v/>
      </c>
      <c r="K79" s="33"/>
      <c r="L79" s="33"/>
    </row>
    <row r="80" spans="1:12" ht="15" thickBot="1">
      <c r="A80" s="47">
        <v>76</v>
      </c>
      <c r="B80" s="33" t="s">
        <v>75</v>
      </c>
      <c r="C80" s="48" t="s">
        <v>73</v>
      </c>
      <c r="D80" s="33"/>
      <c r="E80" s="33"/>
      <c r="F80" s="33"/>
      <c r="G80" s="33"/>
      <c r="H80" s="54">
        <f t="shared" si="5"/>
        <v>0</v>
      </c>
      <c r="I80" s="54">
        <f t="shared" si="6"/>
        <v>0</v>
      </c>
      <c r="J80" s="55" t="str">
        <f t="shared" si="7"/>
        <v/>
      </c>
      <c r="K80" s="33"/>
      <c r="L80" s="33"/>
    </row>
    <row r="81" spans="1:12" ht="15" thickBot="1">
      <c r="A81" s="49">
        <v>77</v>
      </c>
      <c r="B81" s="50" t="s">
        <v>77</v>
      </c>
      <c r="C81" s="51" t="s">
        <v>73</v>
      </c>
      <c r="D81" s="34"/>
      <c r="E81" s="34"/>
      <c r="F81" s="34"/>
      <c r="G81" s="34"/>
      <c r="H81" s="56">
        <f t="shared" si="5"/>
        <v>0</v>
      </c>
      <c r="I81" s="56">
        <f t="shared" si="6"/>
        <v>0</v>
      </c>
      <c r="J81" s="57" t="str">
        <f t="shared" si="7"/>
        <v/>
      </c>
      <c r="K81" s="34"/>
      <c r="L81" s="34"/>
    </row>
    <row r="82" spans="1:12" ht="15" thickBot="1"/>
    <row r="83" spans="1:12" ht="15" thickBot="1">
      <c r="E83" s="86" t="s">
        <v>5</v>
      </c>
      <c r="F83" s="87"/>
      <c r="G83" s="87"/>
      <c r="H83" s="87"/>
      <c r="I83" s="88"/>
    </row>
    <row r="84" spans="1:12">
      <c r="E84" s="77" t="s">
        <v>8</v>
      </c>
      <c r="F84" s="78" t="s">
        <v>9</v>
      </c>
      <c r="G84" s="78" t="s">
        <v>10</v>
      </c>
      <c r="H84" s="78" t="s">
        <v>11</v>
      </c>
      <c r="I84" s="79" t="s">
        <v>12</v>
      </c>
    </row>
    <row r="85" spans="1:12" ht="15" thickBot="1">
      <c r="E85" s="80">
        <v>0</v>
      </c>
      <c r="F85" s="81">
        <v>1</v>
      </c>
      <c r="G85" s="81">
        <v>2</v>
      </c>
      <c r="H85" s="81">
        <v>3</v>
      </c>
      <c r="I85" s="82">
        <v>4</v>
      </c>
    </row>
    <row r="86" spans="1:12">
      <c r="E86" s="89" t="s">
        <v>125</v>
      </c>
      <c r="F86" s="90"/>
      <c r="G86" s="90"/>
      <c r="H86" s="90"/>
      <c r="I86" s="91"/>
    </row>
    <row r="87" spans="1:12">
      <c r="E87" s="92"/>
      <c r="F87" s="93"/>
      <c r="G87" s="93"/>
      <c r="H87" s="93"/>
      <c r="I87" s="94"/>
    </row>
    <row r="88" spans="1:12">
      <c r="E88" s="92"/>
      <c r="F88" s="93"/>
      <c r="G88" s="93"/>
      <c r="H88" s="93"/>
      <c r="I88" s="94"/>
    </row>
    <row r="89" spans="1:12" ht="15" thickBot="1">
      <c r="E89" s="95"/>
      <c r="F89" s="96"/>
      <c r="G89" s="96"/>
      <c r="H89" s="96"/>
      <c r="I89" s="97"/>
    </row>
  </sheetData>
  <sheetProtection sort="0" autoFilter="0"/>
  <mergeCells count="3">
    <mergeCell ref="B1:B3"/>
    <mergeCell ref="E83:I83"/>
    <mergeCell ref="E86:I89"/>
  </mergeCells>
  <conditionalFormatting sqref="D5:G81">
    <cfRule type="containsBlanks" dxfId="2" priority="1">
      <formula>LEN(TRIM(D5))=0</formula>
    </cfRule>
    <cfRule type="cellIs" dxfId="1" priority="2" operator="lessThan">
      <formula>2</formula>
    </cfRule>
    <cfRule type="cellIs" dxfId="0" priority="3" operator="greaterThan">
      <formula>2</formula>
    </cfRule>
  </conditionalFormatting>
  <conditionalFormatting sqref="H5:H81">
    <cfRule type="iconSet" priority="11">
      <iconSet iconSet="3Arrows">
        <cfvo type="percent" val="0"/>
        <cfvo type="num" val="0"/>
        <cfvo type="num" val="1"/>
      </iconSet>
    </cfRule>
  </conditionalFormatting>
  <dataValidations count="2">
    <dataValidation type="date" allowBlank="1" showInputMessage="1" showErrorMessage="1" sqref="D2" xr:uid="{3D1E89B9-EE1E-4B0A-9C59-4525C1133A1D}">
      <formula1>1</formula1>
      <formula2>401769</formula2>
    </dataValidation>
    <dataValidation type="list" errorStyle="information" allowBlank="1" showInputMessage="1" showErrorMessage="1" error="Please enter a score between 0-4" promptTitle="Select a score between 0-4" sqref="D5:G81" xr:uid="{1D8F990E-9ED6-4C24-9B39-0BDFE0E5839C}">
      <formula1>$E$85:$I$85</formula1>
    </dataValidation>
  </dataValidations>
  <hyperlinks>
    <hyperlink ref="C3" location="'Executive Function Assessment'!E86" display="Click to view scoring scale" xr:uid="{AA973525-FD19-44DB-A720-6A0D18C21F7B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 xr2:uid="{8B9DBF3C-6F97-4613-91FA-C0CE6D40E1F7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00B050"/>
          <x14:colorLow rgb="FFFF0000"/>
          <x14:sparklines>
            <x14:sparkline>
              <xm:f>'Executive Function Assessment'!D5:G5</xm:f>
              <xm:sqref>K5</xm:sqref>
            </x14:sparkline>
            <x14:sparkline>
              <xm:f>'Executive Function Assessment'!D6:G6</xm:f>
              <xm:sqref>K6</xm:sqref>
            </x14:sparkline>
            <x14:sparkline>
              <xm:f>'Executive Function Assessment'!D7:G7</xm:f>
              <xm:sqref>K7</xm:sqref>
            </x14:sparkline>
            <x14:sparkline>
              <xm:f>'Executive Function Assessment'!D8:G8</xm:f>
              <xm:sqref>K8</xm:sqref>
            </x14:sparkline>
            <x14:sparkline>
              <xm:f>'Executive Function Assessment'!D9:G9</xm:f>
              <xm:sqref>K9</xm:sqref>
            </x14:sparkline>
            <x14:sparkline>
              <xm:f>'Executive Function Assessment'!D10:G10</xm:f>
              <xm:sqref>K10</xm:sqref>
            </x14:sparkline>
            <x14:sparkline>
              <xm:f>'Executive Function Assessment'!D11:G11</xm:f>
              <xm:sqref>K11</xm:sqref>
            </x14:sparkline>
            <x14:sparkline>
              <xm:f>'Executive Function Assessment'!D12:G12</xm:f>
              <xm:sqref>K12</xm:sqref>
            </x14:sparkline>
            <x14:sparkline>
              <xm:f>'Executive Function Assessment'!D13:G13</xm:f>
              <xm:sqref>K13</xm:sqref>
            </x14:sparkline>
            <x14:sparkline>
              <xm:f>'Executive Function Assessment'!D14:G14</xm:f>
              <xm:sqref>K14</xm:sqref>
            </x14:sparkline>
            <x14:sparkline>
              <xm:f>'Executive Function Assessment'!D15:G15</xm:f>
              <xm:sqref>K15</xm:sqref>
            </x14:sparkline>
            <x14:sparkline>
              <xm:f>'Executive Function Assessment'!D16:G16</xm:f>
              <xm:sqref>K16</xm:sqref>
            </x14:sparkline>
            <x14:sparkline>
              <xm:f>'Executive Function Assessment'!D17:G17</xm:f>
              <xm:sqref>K17</xm:sqref>
            </x14:sparkline>
            <x14:sparkline>
              <xm:f>'Executive Function Assessment'!D18:G18</xm:f>
              <xm:sqref>K18</xm:sqref>
            </x14:sparkline>
            <x14:sparkline>
              <xm:f>'Executive Function Assessment'!D19:G19</xm:f>
              <xm:sqref>K19</xm:sqref>
            </x14:sparkline>
            <x14:sparkline>
              <xm:f>'Executive Function Assessment'!D20:G20</xm:f>
              <xm:sqref>K20</xm:sqref>
            </x14:sparkline>
            <x14:sparkline>
              <xm:f>'Executive Function Assessment'!D21:G21</xm:f>
              <xm:sqref>K21</xm:sqref>
            </x14:sparkline>
            <x14:sparkline>
              <xm:f>'Executive Function Assessment'!D22:G22</xm:f>
              <xm:sqref>K22</xm:sqref>
            </x14:sparkline>
            <x14:sparkline>
              <xm:f>'Executive Function Assessment'!D23:G23</xm:f>
              <xm:sqref>K23</xm:sqref>
            </x14:sparkline>
            <x14:sparkline>
              <xm:f>'Executive Function Assessment'!D24:G24</xm:f>
              <xm:sqref>K24</xm:sqref>
            </x14:sparkline>
            <x14:sparkline>
              <xm:f>'Executive Function Assessment'!D25:G25</xm:f>
              <xm:sqref>K25</xm:sqref>
            </x14:sparkline>
            <x14:sparkline>
              <xm:f>'Executive Function Assessment'!D26:G26</xm:f>
              <xm:sqref>K26</xm:sqref>
            </x14:sparkline>
            <x14:sparkline>
              <xm:f>'Executive Function Assessment'!D27:G27</xm:f>
              <xm:sqref>K27</xm:sqref>
            </x14:sparkline>
            <x14:sparkline>
              <xm:f>'Executive Function Assessment'!D28:G28</xm:f>
              <xm:sqref>K28</xm:sqref>
            </x14:sparkline>
            <x14:sparkline>
              <xm:f>'Executive Function Assessment'!D29:G29</xm:f>
              <xm:sqref>K29</xm:sqref>
            </x14:sparkline>
            <x14:sparkline>
              <xm:f>'Executive Function Assessment'!D30:G30</xm:f>
              <xm:sqref>K30</xm:sqref>
            </x14:sparkline>
            <x14:sparkline>
              <xm:f>'Executive Function Assessment'!D31:G31</xm:f>
              <xm:sqref>K31</xm:sqref>
            </x14:sparkline>
            <x14:sparkline>
              <xm:f>'Executive Function Assessment'!D32:G32</xm:f>
              <xm:sqref>K32</xm:sqref>
            </x14:sparkline>
            <x14:sparkline>
              <xm:f>'Executive Function Assessment'!D33:G33</xm:f>
              <xm:sqref>K33</xm:sqref>
            </x14:sparkline>
            <x14:sparkline>
              <xm:f>'Executive Function Assessment'!D34:G34</xm:f>
              <xm:sqref>K34</xm:sqref>
            </x14:sparkline>
            <x14:sparkline>
              <xm:f>'Executive Function Assessment'!D35:G35</xm:f>
              <xm:sqref>K35</xm:sqref>
            </x14:sparkline>
            <x14:sparkline>
              <xm:f>'Executive Function Assessment'!D36:G36</xm:f>
              <xm:sqref>K36</xm:sqref>
            </x14:sparkline>
            <x14:sparkline>
              <xm:f>'Executive Function Assessment'!D37:G37</xm:f>
              <xm:sqref>K37</xm:sqref>
            </x14:sparkline>
            <x14:sparkline>
              <xm:f>'Executive Function Assessment'!D38:G38</xm:f>
              <xm:sqref>K38</xm:sqref>
            </x14:sparkline>
            <x14:sparkline>
              <xm:f>'Executive Function Assessment'!D39:G39</xm:f>
              <xm:sqref>K39</xm:sqref>
            </x14:sparkline>
            <x14:sparkline>
              <xm:f>'Executive Function Assessment'!D40:G40</xm:f>
              <xm:sqref>K40</xm:sqref>
            </x14:sparkline>
            <x14:sparkline>
              <xm:f>'Executive Function Assessment'!D41:G41</xm:f>
              <xm:sqref>K41</xm:sqref>
            </x14:sparkline>
            <x14:sparkline>
              <xm:f>'Executive Function Assessment'!D42:G42</xm:f>
              <xm:sqref>K42</xm:sqref>
            </x14:sparkline>
            <x14:sparkline>
              <xm:f>'Executive Function Assessment'!D43:G43</xm:f>
              <xm:sqref>K43</xm:sqref>
            </x14:sparkline>
            <x14:sparkline>
              <xm:f>'Executive Function Assessment'!D44:G44</xm:f>
              <xm:sqref>K44</xm:sqref>
            </x14:sparkline>
            <x14:sparkline>
              <xm:f>'Executive Function Assessment'!D45:G45</xm:f>
              <xm:sqref>K45</xm:sqref>
            </x14:sparkline>
            <x14:sparkline>
              <xm:f>'Executive Function Assessment'!D46:G46</xm:f>
              <xm:sqref>K46</xm:sqref>
            </x14:sparkline>
            <x14:sparkline>
              <xm:f>'Executive Function Assessment'!D47:G47</xm:f>
              <xm:sqref>K47</xm:sqref>
            </x14:sparkline>
            <x14:sparkline>
              <xm:f>'Executive Function Assessment'!D48:G48</xm:f>
              <xm:sqref>K48</xm:sqref>
            </x14:sparkline>
            <x14:sparkline>
              <xm:f>'Executive Function Assessment'!D49:G49</xm:f>
              <xm:sqref>K49</xm:sqref>
            </x14:sparkline>
            <x14:sparkline>
              <xm:f>'Executive Function Assessment'!D50:G50</xm:f>
              <xm:sqref>K50</xm:sqref>
            </x14:sparkline>
            <x14:sparkline>
              <xm:f>'Executive Function Assessment'!D51:G51</xm:f>
              <xm:sqref>K51</xm:sqref>
            </x14:sparkline>
            <x14:sparkline>
              <xm:f>'Executive Function Assessment'!D52:G52</xm:f>
              <xm:sqref>K52</xm:sqref>
            </x14:sparkline>
            <x14:sparkline>
              <xm:f>'Executive Function Assessment'!D53:G53</xm:f>
              <xm:sqref>K53</xm:sqref>
            </x14:sparkline>
            <x14:sparkline>
              <xm:f>'Executive Function Assessment'!D54:G54</xm:f>
              <xm:sqref>K54</xm:sqref>
            </x14:sparkline>
            <x14:sparkline>
              <xm:f>'Executive Function Assessment'!D55:G55</xm:f>
              <xm:sqref>K55</xm:sqref>
            </x14:sparkline>
            <x14:sparkline>
              <xm:f>'Executive Function Assessment'!D56:G56</xm:f>
              <xm:sqref>K56</xm:sqref>
            </x14:sparkline>
            <x14:sparkline>
              <xm:f>'Executive Function Assessment'!D57:G57</xm:f>
              <xm:sqref>K57</xm:sqref>
            </x14:sparkline>
            <x14:sparkline>
              <xm:f>'Executive Function Assessment'!D58:G58</xm:f>
              <xm:sqref>K58</xm:sqref>
            </x14:sparkline>
            <x14:sparkline>
              <xm:f>'Executive Function Assessment'!D59:G59</xm:f>
              <xm:sqref>K59</xm:sqref>
            </x14:sparkline>
            <x14:sparkline>
              <xm:f>'Executive Function Assessment'!D60:G60</xm:f>
              <xm:sqref>K60</xm:sqref>
            </x14:sparkline>
            <x14:sparkline>
              <xm:f>'Executive Function Assessment'!D61:G61</xm:f>
              <xm:sqref>K61</xm:sqref>
            </x14:sparkline>
            <x14:sparkline>
              <xm:f>'Executive Function Assessment'!D62:G62</xm:f>
              <xm:sqref>K62</xm:sqref>
            </x14:sparkline>
            <x14:sparkline>
              <xm:f>'Executive Function Assessment'!D63:G63</xm:f>
              <xm:sqref>K63</xm:sqref>
            </x14:sparkline>
            <x14:sparkline>
              <xm:f>'Executive Function Assessment'!D64:G64</xm:f>
              <xm:sqref>K64</xm:sqref>
            </x14:sparkline>
            <x14:sparkline>
              <xm:f>'Executive Function Assessment'!D65:G65</xm:f>
              <xm:sqref>K65</xm:sqref>
            </x14:sparkline>
            <x14:sparkline>
              <xm:f>'Executive Function Assessment'!D66:G66</xm:f>
              <xm:sqref>K66</xm:sqref>
            </x14:sparkline>
            <x14:sparkline>
              <xm:f>'Executive Function Assessment'!D67:G67</xm:f>
              <xm:sqref>K67</xm:sqref>
            </x14:sparkline>
            <x14:sparkline>
              <xm:f>'Executive Function Assessment'!D68:G68</xm:f>
              <xm:sqref>K68</xm:sqref>
            </x14:sparkline>
            <x14:sparkline>
              <xm:f>'Executive Function Assessment'!D69:G69</xm:f>
              <xm:sqref>K69</xm:sqref>
            </x14:sparkline>
            <x14:sparkline>
              <xm:f>'Executive Function Assessment'!D70:G70</xm:f>
              <xm:sqref>K70</xm:sqref>
            </x14:sparkline>
            <x14:sparkline>
              <xm:f>'Executive Function Assessment'!D71:G71</xm:f>
              <xm:sqref>K71</xm:sqref>
            </x14:sparkline>
            <x14:sparkline>
              <xm:f>'Executive Function Assessment'!D72:G72</xm:f>
              <xm:sqref>K72</xm:sqref>
            </x14:sparkline>
            <x14:sparkline>
              <xm:f>'Executive Function Assessment'!D73:G73</xm:f>
              <xm:sqref>K73</xm:sqref>
            </x14:sparkline>
            <x14:sparkline>
              <xm:f>'Executive Function Assessment'!D74:G74</xm:f>
              <xm:sqref>K74</xm:sqref>
            </x14:sparkline>
            <x14:sparkline>
              <xm:f>'Executive Function Assessment'!D75:G75</xm:f>
              <xm:sqref>K75</xm:sqref>
            </x14:sparkline>
            <x14:sparkline>
              <xm:f>'Executive Function Assessment'!D76:G76</xm:f>
              <xm:sqref>K76</xm:sqref>
            </x14:sparkline>
            <x14:sparkline>
              <xm:f>'Executive Function Assessment'!D77:G77</xm:f>
              <xm:sqref>K77</xm:sqref>
            </x14:sparkline>
            <x14:sparkline>
              <xm:f>'Executive Function Assessment'!D78:G78</xm:f>
              <xm:sqref>K78</xm:sqref>
            </x14:sparkline>
            <x14:sparkline>
              <xm:f>'Executive Function Assessment'!D79:G79</xm:f>
              <xm:sqref>K79</xm:sqref>
            </x14:sparkline>
            <x14:sparkline>
              <xm:f>'Executive Function Assessment'!D80:G80</xm:f>
              <xm:sqref>K80</xm:sqref>
            </x14:sparkline>
            <x14:sparkline>
              <xm:f>'Executive Function Assessment'!D81:G81</xm:f>
              <xm:sqref>K81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05245-7093-4512-ACDF-3ADB92B50632}">
  <dimension ref="A1:T51"/>
  <sheetViews>
    <sheetView zoomScale="90" zoomScaleNormal="90" workbookViewId="0">
      <selection activeCell="N14" sqref="N14"/>
    </sheetView>
  </sheetViews>
  <sheetFormatPr defaultColWidth="25.26953125" defaultRowHeight="14.5"/>
  <cols>
    <col min="1" max="1" width="25.1796875" style="1" bestFit="1" customWidth="1"/>
    <col min="2" max="2" width="17.90625" style="1" bestFit="1" customWidth="1"/>
    <col min="3" max="5" width="20.6328125" style="1" bestFit="1" customWidth="1"/>
    <col min="6" max="6" width="24.26953125" style="1" bestFit="1" customWidth="1"/>
    <col min="7" max="7" width="14.81640625" style="1" bestFit="1" customWidth="1"/>
    <col min="8" max="8" width="13" style="1" bestFit="1" customWidth="1"/>
    <col min="9" max="9" width="4.54296875" style="1" customWidth="1"/>
    <col min="10" max="10" width="37.7265625" style="1" bestFit="1" customWidth="1"/>
    <col min="11" max="11" width="17.90625" style="1" bestFit="1" customWidth="1"/>
    <col min="12" max="12" width="18.6328125" style="1" bestFit="1" customWidth="1"/>
    <col min="13" max="13" width="7.6328125" style="1" bestFit="1" customWidth="1"/>
    <col min="14" max="14" width="15.1796875" style="1" bestFit="1" customWidth="1"/>
    <col min="15" max="15" width="4.453125" style="1" customWidth="1"/>
    <col min="16" max="16" width="37.7265625" style="1" bestFit="1" customWidth="1"/>
    <col min="17" max="17" width="17.81640625" style="1" bestFit="1" customWidth="1"/>
    <col min="18" max="18" width="16.36328125" style="1" bestFit="1" customWidth="1"/>
    <col min="19" max="19" width="5.36328125" style="1" bestFit="1" customWidth="1"/>
    <col min="20" max="20" width="15" style="1" bestFit="1" customWidth="1"/>
    <col min="21" max="16384" width="25.26953125" style="1"/>
  </cols>
  <sheetData>
    <row r="1" spans="1:20" ht="21">
      <c r="A1" s="104" t="str">
        <f>"Scoring Summary by Executive Functioning Skill for " &amp; 'Executive Function Assessment'!B1</f>
        <v>Scoring Summary by Executive Functioning Skill for [name]</v>
      </c>
      <c r="B1" s="105"/>
      <c r="C1" s="105"/>
      <c r="D1" s="105"/>
      <c r="E1" s="105"/>
      <c r="F1" s="105"/>
      <c r="G1" s="105"/>
      <c r="H1" s="106"/>
      <c r="O1" s="2"/>
      <c r="P1" s="2"/>
      <c r="Q1" s="2"/>
      <c r="R1" s="2"/>
      <c r="S1" s="2"/>
      <c r="T1" s="2"/>
    </row>
    <row r="2" spans="1:20" ht="21.5" thickBot="1">
      <c r="A2" s="107"/>
      <c r="B2" s="108"/>
      <c r="C2" s="108"/>
      <c r="D2" s="108"/>
      <c r="E2" s="108"/>
      <c r="F2" s="108"/>
      <c r="G2" s="108"/>
      <c r="H2" s="109"/>
      <c r="O2" s="2"/>
      <c r="P2" s="2"/>
      <c r="Q2" s="2"/>
      <c r="R2" s="2"/>
      <c r="S2" s="2"/>
      <c r="T2" s="2"/>
    </row>
    <row r="3" spans="1:20" ht="29.5" thickBot="1">
      <c r="A3" s="3" t="s">
        <v>2</v>
      </c>
      <c r="B3" s="4" t="s">
        <v>3</v>
      </c>
      <c r="C3" s="4" t="s">
        <v>79</v>
      </c>
      <c r="D3" s="4" t="s">
        <v>80</v>
      </c>
      <c r="E3" s="4" t="s">
        <v>81</v>
      </c>
      <c r="F3" s="5" t="s">
        <v>84</v>
      </c>
      <c r="G3" s="4" t="s">
        <v>85</v>
      </c>
      <c r="H3" s="6" t="s">
        <v>78</v>
      </c>
      <c r="Q3" s="7"/>
      <c r="R3" s="7"/>
      <c r="S3" s="7"/>
      <c r="T3" s="7"/>
    </row>
    <row r="4" spans="1:20" ht="15" thickBot="1">
      <c r="A4" s="8"/>
      <c r="B4" s="62">
        <f>'Executive Function Assessment'!D2</f>
        <v>45293</v>
      </c>
      <c r="C4" s="62">
        <f ca="1">'Executive Function Assessment'!E2</f>
        <v>45706</v>
      </c>
      <c r="D4" s="62">
        <f ca="1">'Executive Function Assessment'!F2</f>
        <v>45706</v>
      </c>
      <c r="E4" s="62">
        <f ca="1">'Executive Function Assessment'!G2</f>
        <v>45706</v>
      </c>
      <c r="F4" s="9"/>
      <c r="G4" s="9"/>
      <c r="H4" s="10"/>
      <c r="Q4" s="7"/>
      <c r="R4" s="7"/>
      <c r="S4" s="7"/>
      <c r="T4" s="7"/>
    </row>
    <row r="5" spans="1:20">
      <c r="A5" s="11" t="s">
        <v>7</v>
      </c>
      <c r="B5" s="63">
        <f>SUMIFS('Executive Function Assessment'!D:D, 'Executive Function Assessment'!C:C, A5)</f>
        <v>0</v>
      </c>
      <c r="C5" s="63">
        <f>SUMIFS('Executive Function Assessment'!E:E, 'Executive Function Assessment'!C:C, A5)</f>
        <v>0</v>
      </c>
      <c r="D5" s="63">
        <f>SUMIFS('Executive Function Assessment'!F:F, 'Executive Function Assessment'!C:C, A5)</f>
        <v>0</v>
      </c>
      <c r="E5" s="63">
        <f>SUMIFS('Executive Function Assessment'!G:G, 'Executive Function Assessment'!C:C, A5)</f>
        <v>0</v>
      </c>
      <c r="F5" s="63">
        <f>IF(E5&lt;&gt;"",E5-B5,IF(D5&lt;&gt;"",D5-B5,IF(C5&lt;&gt;"",C5-B5,0)))</f>
        <v>0</v>
      </c>
      <c r="G5" s="63">
        <f>IFERROR(AVERAGE(B5:E5),"")</f>
        <v>0</v>
      </c>
      <c r="H5" s="12"/>
      <c r="Q5" s="7"/>
      <c r="R5" s="7"/>
      <c r="S5" s="7"/>
      <c r="T5" s="7"/>
    </row>
    <row r="6" spans="1:20">
      <c r="A6" s="13" t="s">
        <v>18</v>
      </c>
      <c r="B6" s="64">
        <f>SUMIFS('Executive Function Assessment'!D:D, 'Executive Function Assessment'!C:C, A6)</f>
        <v>0</v>
      </c>
      <c r="C6" s="64">
        <f>SUMIFS('Executive Function Assessment'!E:E, 'Executive Function Assessment'!C:C, A6)</f>
        <v>0</v>
      </c>
      <c r="D6" s="64">
        <f>SUMIFS('Executive Function Assessment'!F:F, 'Executive Function Assessment'!C:C, A6)</f>
        <v>0</v>
      </c>
      <c r="E6" s="64">
        <f>SUMIFS('Executive Function Assessment'!G:G, 'Executive Function Assessment'!C:C, A6)</f>
        <v>0</v>
      </c>
      <c r="F6" s="64">
        <f t="shared" ref="F6:F15" si="0">IF(E6&lt;&gt;"",E6-B6,IF(D6&lt;&gt;"",D6-B6,IF(C6&lt;&gt;"",C6-B6,0)))</f>
        <v>0</v>
      </c>
      <c r="G6" s="64">
        <f t="shared" ref="G6:G14" si="1">IFERROR(AVERAGE(B6:E6),"")</f>
        <v>0</v>
      </c>
      <c r="H6" s="14"/>
      <c r="Q6" s="7"/>
      <c r="R6" s="7"/>
      <c r="S6" s="7"/>
      <c r="T6" s="7"/>
    </row>
    <row r="7" spans="1:20">
      <c r="A7" s="13" t="s">
        <v>24</v>
      </c>
      <c r="B7" s="64">
        <f>SUMIFS('Executive Function Assessment'!D:D, 'Executive Function Assessment'!C:C, A7)</f>
        <v>0</v>
      </c>
      <c r="C7" s="64">
        <f>SUMIFS('Executive Function Assessment'!E:E, 'Executive Function Assessment'!C:C, A7)</f>
        <v>0</v>
      </c>
      <c r="D7" s="64">
        <f>SUMIFS('Executive Function Assessment'!F:F, 'Executive Function Assessment'!C:C, A7)</f>
        <v>0</v>
      </c>
      <c r="E7" s="64">
        <f>SUMIFS('Executive Function Assessment'!G:G, 'Executive Function Assessment'!C:C, A7)</f>
        <v>0</v>
      </c>
      <c r="F7" s="64">
        <f t="shared" si="0"/>
        <v>0</v>
      </c>
      <c r="G7" s="64">
        <f t="shared" si="1"/>
        <v>0</v>
      </c>
      <c r="H7" s="14"/>
      <c r="Q7" s="7"/>
      <c r="R7" s="7"/>
      <c r="S7" s="7"/>
      <c r="T7" s="7"/>
    </row>
    <row r="8" spans="1:20">
      <c r="A8" s="13" t="s">
        <v>29</v>
      </c>
      <c r="B8" s="64">
        <f>SUMIFS('Executive Function Assessment'!D:D, 'Executive Function Assessment'!C:C, A8)</f>
        <v>0</v>
      </c>
      <c r="C8" s="64">
        <f>SUMIFS('Executive Function Assessment'!E:E, 'Executive Function Assessment'!C:C, A8)</f>
        <v>0</v>
      </c>
      <c r="D8" s="64">
        <f>SUMIFS('Executive Function Assessment'!F:F, 'Executive Function Assessment'!C:C, A8)</f>
        <v>0</v>
      </c>
      <c r="E8" s="64">
        <f>SUMIFS('Executive Function Assessment'!G:G, 'Executive Function Assessment'!C:C, A8)</f>
        <v>0</v>
      </c>
      <c r="F8" s="64">
        <f t="shared" si="0"/>
        <v>0</v>
      </c>
      <c r="G8" s="64">
        <f t="shared" si="1"/>
        <v>0</v>
      </c>
      <c r="H8" s="14"/>
      <c r="Q8" s="7"/>
      <c r="R8" s="7"/>
      <c r="S8" s="7"/>
      <c r="T8" s="7"/>
    </row>
    <row r="9" spans="1:20">
      <c r="A9" s="13" t="s">
        <v>36</v>
      </c>
      <c r="B9" s="64">
        <f>SUMIFS('Executive Function Assessment'!D:D, 'Executive Function Assessment'!C:C, A9)</f>
        <v>0</v>
      </c>
      <c r="C9" s="64">
        <f>SUMIFS('Executive Function Assessment'!E:E, 'Executive Function Assessment'!C:C, A9)</f>
        <v>0</v>
      </c>
      <c r="D9" s="64">
        <f>SUMIFS('Executive Function Assessment'!F:F, 'Executive Function Assessment'!C:C, A9)</f>
        <v>0</v>
      </c>
      <c r="E9" s="64">
        <f>SUMIFS('Executive Function Assessment'!G:G, 'Executive Function Assessment'!C:C, A9)</f>
        <v>0</v>
      </c>
      <c r="F9" s="64">
        <f t="shared" si="0"/>
        <v>0</v>
      </c>
      <c r="G9" s="64">
        <f t="shared" si="1"/>
        <v>0</v>
      </c>
      <c r="H9" s="14"/>
      <c r="Q9" s="7"/>
      <c r="R9" s="7"/>
      <c r="S9" s="7"/>
      <c r="T9" s="7"/>
    </row>
    <row r="10" spans="1:20">
      <c r="A10" s="13" t="s">
        <v>44</v>
      </c>
      <c r="B10" s="64">
        <f>SUMIFS('Executive Function Assessment'!D:D, 'Executive Function Assessment'!C:C, A10)</f>
        <v>0</v>
      </c>
      <c r="C10" s="64">
        <f>SUMIFS('Executive Function Assessment'!E:E, 'Executive Function Assessment'!C:C, A10)</f>
        <v>0</v>
      </c>
      <c r="D10" s="64">
        <f>SUMIFS('Executive Function Assessment'!F:F, 'Executive Function Assessment'!C:C, A10)</f>
        <v>0</v>
      </c>
      <c r="E10" s="64">
        <f>SUMIFS('Executive Function Assessment'!G:G, 'Executive Function Assessment'!C:C, A10)</f>
        <v>0</v>
      </c>
      <c r="F10" s="64">
        <f t="shared" si="0"/>
        <v>0</v>
      </c>
      <c r="G10" s="64">
        <f t="shared" si="1"/>
        <v>0</v>
      </c>
      <c r="H10" s="14"/>
      <c r="Q10" s="7"/>
      <c r="R10" s="7"/>
      <c r="S10" s="7"/>
      <c r="T10" s="7"/>
    </row>
    <row r="11" spans="1:20">
      <c r="A11" s="13" t="s">
        <v>51</v>
      </c>
      <c r="B11" s="64">
        <f>SUMIFS('Executive Function Assessment'!D:D, 'Executive Function Assessment'!C:C, A11)</f>
        <v>0</v>
      </c>
      <c r="C11" s="64">
        <f>SUMIFS('Executive Function Assessment'!E:E, 'Executive Function Assessment'!C:C, A11)</f>
        <v>0</v>
      </c>
      <c r="D11" s="64">
        <f>SUMIFS('Executive Function Assessment'!F:F, 'Executive Function Assessment'!C:C, A11)</f>
        <v>0</v>
      </c>
      <c r="E11" s="64">
        <f>SUMIFS('Executive Function Assessment'!G:G, 'Executive Function Assessment'!C:C, A11)</f>
        <v>0</v>
      </c>
      <c r="F11" s="64">
        <f t="shared" si="0"/>
        <v>0</v>
      </c>
      <c r="G11" s="64">
        <f t="shared" si="1"/>
        <v>0</v>
      </c>
      <c r="H11" s="14"/>
      <c r="Q11" s="7"/>
      <c r="R11" s="7"/>
      <c r="S11" s="7"/>
      <c r="T11" s="7"/>
    </row>
    <row r="12" spans="1:20">
      <c r="A12" s="13" t="s">
        <v>55</v>
      </c>
      <c r="B12" s="64">
        <f>SUMIFS('Executive Function Assessment'!D:D, 'Executive Function Assessment'!C:C, A12)</f>
        <v>0</v>
      </c>
      <c r="C12" s="64">
        <f>SUMIFS('Executive Function Assessment'!E:E, 'Executive Function Assessment'!C:C, A12)</f>
        <v>0</v>
      </c>
      <c r="D12" s="64">
        <f>SUMIFS('Executive Function Assessment'!F:F, 'Executive Function Assessment'!C:C, A12)</f>
        <v>0</v>
      </c>
      <c r="E12" s="64">
        <f>SUMIFS('Executive Function Assessment'!G:G, 'Executive Function Assessment'!C:C, A12)</f>
        <v>0</v>
      </c>
      <c r="F12" s="64">
        <f t="shared" si="0"/>
        <v>0</v>
      </c>
      <c r="G12" s="64">
        <f t="shared" si="1"/>
        <v>0</v>
      </c>
      <c r="H12" s="14"/>
      <c r="Q12" s="7"/>
      <c r="R12" s="7"/>
      <c r="S12" s="7"/>
      <c r="T12" s="7"/>
    </row>
    <row r="13" spans="1:20">
      <c r="A13" s="13" t="s">
        <v>60</v>
      </c>
      <c r="B13" s="64">
        <f>SUMIFS('Executive Function Assessment'!D:D, 'Executive Function Assessment'!C:C, A13)</f>
        <v>0</v>
      </c>
      <c r="C13" s="64">
        <f>SUMIFS('Executive Function Assessment'!E:E, 'Executive Function Assessment'!C:C, A13)</f>
        <v>0</v>
      </c>
      <c r="D13" s="64">
        <f>SUMIFS('Executive Function Assessment'!F:F, 'Executive Function Assessment'!C:C, A13)</f>
        <v>0</v>
      </c>
      <c r="E13" s="64">
        <f>SUMIFS('Executive Function Assessment'!G:G, 'Executive Function Assessment'!C:C, A13)</f>
        <v>0</v>
      </c>
      <c r="F13" s="64">
        <f t="shared" si="0"/>
        <v>0</v>
      </c>
      <c r="G13" s="64">
        <f t="shared" si="1"/>
        <v>0</v>
      </c>
      <c r="H13" s="14"/>
      <c r="Q13" s="7"/>
      <c r="R13" s="7"/>
      <c r="S13" s="7"/>
      <c r="T13" s="7"/>
    </row>
    <row r="14" spans="1:20">
      <c r="A14" s="13" t="s">
        <v>65</v>
      </c>
      <c r="B14" s="64">
        <f>SUMIFS('Executive Function Assessment'!D:D, 'Executive Function Assessment'!C:C, A14)</f>
        <v>0</v>
      </c>
      <c r="C14" s="64">
        <f>SUMIFS('Executive Function Assessment'!E:E, 'Executive Function Assessment'!C:C, A14)</f>
        <v>0</v>
      </c>
      <c r="D14" s="64">
        <f>SUMIFS('Executive Function Assessment'!F:F, 'Executive Function Assessment'!C:C, A14)</f>
        <v>0</v>
      </c>
      <c r="E14" s="64">
        <f>SUMIFS('Executive Function Assessment'!G:G, 'Executive Function Assessment'!C:C, A14)</f>
        <v>0</v>
      </c>
      <c r="F14" s="64">
        <f t="shared" si="0"/>
        <v>0</v>
      </c>
      <c r="G14" s="64">
        <f t="shared" si="1"/>
        <v>0</v>
      </c>
      <c r="H14" s="14"/>
      <c r="Q14" s="7"/>
      <c r="R14" s="7"/>
      <c r="S14" s="7"/>
      <c r="T14" s="7"/>
    </row>
    <row r="15" spans="1:20" ht="15" thickBot="1">
      <c r="A15" s="15" t="s">
        <v>73</v>
      </c>
      <c r="B15" s="65">
        <f>SUMIFS('Executive Function Assessment'!D:D, 'Executive Function Assessment'!C:C, A15)</f>
        <v>0</v>
      </c>
      <c r="C15" s="65">
        <f>SUMIFS('Executive Function Assessment'!E:E, 'Executive Function Assessment'!C:C, A15)</f>
        <v>0</v>
      </c>
      <c r="D15" s="65">
        <f>SUMIFS('Executive Function Assessment'!F:F, 'Executive Function Assessment'!C:C, A15)</f>
        <v>0</v>
      </c>
      <c r="E15" s="65">
        <f>SUMIFS('Executive Function Assessment'!G:G, 'Executive Function Assessment'!C:C, A15)</f>
        <v>0</v>
      </c>
      <c r="F15" s="65">
        <f t="shared" si="0"/>
        <v>0</v>
      </c>
      <c r="G15" s="65">
        <f>IFERROR(AVERAGE(B15:E15),"")</f>
        <v>0</v>
      </c>
      <c r="H15" s="16"/>
      <c r="Q15" s="7"/>
      <c r="R15" s="7"/>
      <c r="S15" s="7"/>
      <c r="T15" s="7"/>
    </row>
    <row r="16" spans="1:20" ht="15" thickBot="1">
      <c r="A16" s="17"/>
      <c r="H16" s="14"/>
    </row>
    <row r="17" spans="1:9">
      <c r="A17" s="18" t="s">
        <v>82</v>
      </c>
      <c r="B17" s="66">
        <f>SUM(B5:B15)</f>
        <v>0</v>
      </c>
      <c r="C17" s="66">
        <f t="shared" ref="C17:E17" si="2">SUM(C5:C15)</f>
        <v>0</v>
      </c>
      <c r="D17" s="66">
        <f t="shared" si="2"/>
        <v>0</v>
      </c>
      <c r="E17" s="66">
        <f t="shared" si="2"/>
        <v>0</v>
      </c>
      <c r="F17" s="66">
        <f>IF(E17&lt;&gt;"",E17-B17,IF(D17&lt;&gt;"",D17-B17,IF(C17&lt;&gt;"",C17-B17,0)))</f>
        <v>0</v>
      </c>
      <c r="G17" s="66">
        <f>IFERROR(AVERAGE(B17:E17),"")</f>
        <v>0</v>
      </c>
      <c r="H17" s="19"/>
    </row>
    <row r="18" spans="1:9" ht="15" thickBot="1">
      <c r="A18" s="20" t="s">
        <v>83</v>
      </c>
      <c r="B18" s="67">
        <f>AVERAGE(B5:B15)</f>
        <v>0</v>
      </c>
      <c r="C18" s="67">
        <f t="shared" ref="C18:D18" si="3">AVERAGE(C5:C15)</f>
        <v>0</v>
      </c>
      <c r="D18" s="67">
        <f t="shared" si="3"/>
        <v>0</v>
      </c>
      <c r="E18" s="67">
        <f>AVERAGE(E5:E15)</f>
        <v>0</v>
      </c>
      <c r="F18" s="21"/>
      <c r="G18" s="22"/>
      <c r="H18" s="23"/>
    </row>
    <row r="20" spans="1:9" ht="15" thickBot="1"/>
    <row r="21" spans="1:9">
      <c r="A21" s="98" t="str">
        <f>"3 Strongest Executive Functioning Skills Per Evaluation Period for " &amp; 'Executive Function Assessment'!B1</f>
        <v>3 Strongest Executive Functioning Skills Per Evaluation Period for [name]</v>
      </c>
      <c r="B21" s="99"/>
      <c r="C21" s="99"/>
      <c r="D21" s="99"/>
      <c r="E21" s="100"/>
    </row>
    <row r="22" spans="1:9" ht="40.5" customHeight="1">
      <c r="A22" s="110"/>
      <c r="B22" s="111"/>
      <c r="C22" s="111"/>
      <c r="D22" s="111"/>
      <c r="E22" s="112"/>
    </row>
    <row r="23" spans="1:9" ht="15" thickBot="1">
      <c r="A23" s="24" t="s">
        <v>97</v>
      </c>
      <c r="B23" s="25" t="s">
        <v>88</v>
      </c>
      <c r="C23" s="25" t="s">
        <v>89</v>
      </c>
      <c r="D23" s="25" t="s">
        <v>87</v>
      </c>
      <c r="E23" s="26" t="s">
        <v>90</v>
      </c>
    </row>
    <row r="24" spans="1:9">
      <c r="A24" s="68" t="str" cm="1">
        <f t="array" ref="A24">INDEX(
  _xlfn.UNIQUE('Executive Function Assessment'!$C$5:$C$81),
  MATCH(
    LARGE(
      SUMIF(
        'Executive Function Assessment'!$C$5:$C$81,
        _xlfn.UNIQUE('Executive Function Assessment'!$C$5:$C$81),
        'Executive Function Assessment'!$D$5:$D$81
      ),
      1
    ),
    SUMIF(
      'Executive Function Assessment'!$C$5:$C$81,
      _xlfn.UNIQUE('Executive Function Assessment'!$C$5:$C$81),
      'Executive Function Assessment'!$D$5:$D$81
    ),
    0
  )
)</f>
        <v>Planning</v>
      </c>
      <c r="B24" s="69" t="str">
        <f>'Executive Function Assessment'!$D$4</f>
        <v>Baseline Score</v>
      </c>
      <c r="C24" s="70">
        <f>'Executive Function Assessment'!$D$2</f>
        <v>45293</v>
      </c>
      <c r="D24" s="63" cm="1">
        <f t="array" ref="D24">LARGE(
  SUMIF(
    'Executive Function Assessment'!$C$5:$C$81,
    _xlfn.UNIQUE('Executive Function Assessment'!$C$5:$C$81),
    'Executive Function Assessment'!$D$5:$D$81
  ),
  1
)</f>
        <v>0</v>
      </c>
      <c r="E24" s="27" t="s">
        <v>91</v>
      </c>
      <c r="I24" s="28"/>
    </row>
    <row r="25" spans="1:9">
      <c r="A25" s="71" t="str" cm="1">
        <f t="array" ref="A25">INDEX(
  _xlfn.UNIQUE('Executive Function Assessment'!$C$5:$C$81),
  MATCH(
    LARGE(
      SUMIF(
        'Executive Function Assessment'!$C$5:$C$81,
        _xlfn.UNIQUE('Executive Function Assessment'!$C$5:$C$81),
        'Executive Function Assessment'!$D$5:$D$81
      ),
      2
    ),
    SUMIF(
      'Executive Function Assessment'!$C$5:$C$81,
      _xlfn.UNIQUE('Executive Function Assessment'!$C$5:$C$81),
      'Executive Function Assessment'!$D$5:$D$81
    ),
    0
  )
)</f>
        <v>Planning</v>
      </c>
      <c r="B25" s="72" t="str">
        <f>'Executive Function Assessment'!$D$4</f>
        <v>Baseline Score</v>
      </c>
      <c r="C25" s="73">
        <f>'Executive Function Assessment'!$D$2</f>
        <v>45293</v>
      </c>
      <c r="D25" s="64" cm="1">
        <f t="array" ref="D25">LARGE(
  SUMIF(
    'Executive Function Assessment'!$C$5:$C$81,
    _xlfn.UNIQUE('Executive Function Assessment'!$C$5:$C$81),
    'Executive Function Assessment'!$D$5:$D$81
  ),
  2
)</f>
        <v>0</v>
      </c>
      <c r="E25" s="31" t="s">
        <v>92</v>
      </c>
    </row>
    <row r="26" spans="1:9">
      <c r="A26" s="71" t="str" cm="1">
        <f t="array" ref="A26">INDEX(
  _xlfn.UNIQUE('Executive Function Assessment'!$C$5:$C$81),
  MATCH(
    LARGE(
      SUMIF(
        'Executive Function Assessment'!$C$5:$C$81,
        _xlfn.UNIQUE('Executive Function Assessment'!$C$5:$C$81),
        'Executive Function Assessment'!$D$5:$D$81
      ),
      3
    ),
    SUMIF(
      'Executive Function Assessment'!$C$5:$C$81,
      _xlfn.UNIQUE('Executive Function Assessment'!$C$5:$C$81),
      'Executive Function Assessment'!$D$5:$D$81
    ),
    0
  )
)</f>
        <v>Planning</v>
      </c>
      <c r="B26" s="72" t="str">
        <f>'Executive Function Assessment'!$D$4</f>
        <v>Baseline Score</v>
      </c>
      <c r="C26" s="73">
        <f>'Executive Function Assessment'!$D$2</f>
        <v>45293</v>
      </c>
      <c r="D26" s="64" cm="1">
        <f t="array" ref="D26">LARGE(
  SUMIF(
    'Executive Function Assessment'!$C$5:$C$81,
    _xlfn.UNIQUE('Executive Function Assessment'!$C$5:$C$81),
    'Executive Function Assessment'!$D$5:$D$81
  ),
  3
)</f>
        <v>0</v>
      </c>
      <c r="E26" s="31" t="s">
        <v>93</v>
      </c>
    </row>
    <row r="27" spans="1:9">
      <c r="A27" s="71" t="str" cm="1">
        <f t="array" ref="A27">INDEX(
  _xlfn.UNIQUE('Executive Function Assessment'!$C$5:$C$81),
  MATCH(
    LARGE(
      SUMIF(
        'Executive Function Assessment'!$C$5:$C$81,
        _xlfn.UNIQUE('Executive Function Assessment'!$C$5:$C$81),
        'Executive Function Assessment'!$E$5:$E$81
      ),
      1
    ),
    SUMIF(
      'Executive Function Assessment'!$C$5:$C$81,
      _xlfn.UNIQUE('Executive Function Assessment'!$C$5:$C$81),
      'Executive Function Assessment'!$E$5:$E$81
    ),
    0
  )
)</f>
        <v>Planning</v>
      </c>
      <c r="B27" s="72" t="str">
        <f>'Executive Function Assessment'!$E$4</f>
        <v>Reevaluation 1 Score</v>
      </c>
      <c r="C27" s="73">
        <f ca="1">'Executive Function Assessment'!$E$2</f>
        <v>45706</v>
      </c>
      <c r="D27" s="64" cm="1">
        <f t="array" ref="D27">LARGE(
  SUMIF(
    'Executive Function Assessment'!$C$5:$C$81,
    _xlfn.UNIQUE('Executive Function Assessment'!$C$5:$C$81),
    'Executive Function Assessment'!$E$5:$E$81
  ),
  1
)</f>
        <v>0</v>
      </c>
      <c r="E27" s="31" t="s">
        <v>91</v>
      </c>
    </row>
    <row r="28" spans="1:9">
      <c r="A28" s="71" t="str" cm="1">
        <f t="array" ref="A28">INDEX(
  _xlfn.UNIQUE('Executive Function Assessment'!$C$5:$C$81),
  MATCH(
    LARGE(
      SUMIF(
        'Executive Function Assessment'!$C$5:$C$81,
        _xlfn.UNIQUE('Executive Function Assessment'!$C$5:$C$81),
        'Executive Function Assessment'!$E$5:$E$81
      ),
      2
    ),
    SUMIF(
      'Executive Function Assessment'!$C$5:$C$81,
      _xlfn.UNIQUE('Executive Function Assessment'!$C$5:$C$81),
      'Executive Function Assessment'!$E$5:$E$81
    ),
    0
  )
)</f>
        <v>Planning</v>
      </c>
      <c r="B28" s="72" t="str">
        <f>'Executive Function Assessment'!$E$4</f>
        <v>Reevaluation 1 Score</v>
      </c>
      <c r="C28" s="73">
        <f ca="1">'Executive Function Assessment'!$E$2</f>
        <v>45706</v>
      </c>
      <c r="D28" s="64" cm="1">
        <f t="array" ref="D28">LARGE(
  SUMIF(
    'Executive Function Assessment'!$C$5:$C$81,
    _xlfn.UNIQUE('Executive Function Assessment'!$C$5:$C$81),
    'Executive Function Assessment'!$E$5:$E$81
  ),
  2
)</f>
        <v>0</v>
      </c>
      <c r="E28" s="31" t="s">
        <v>92</v>
      </c>
    </row>
    <row r="29" spans="1:9">
      <c r="A29" s="71" t="str" cm="1">
        <f t="array" ref="A29">INDEX(
  _xlfn.UNIQUE('Executive Function Assessment'!$C$5:$C$81),
  MATCH(
    LARGE(
      SUMIF(
        'Executive Function Assessment'!$C$5:$C$81,
        _xlfn.UNIQUE('Executive Function Assessment'!$C$5:$C$81),
        'Executive Function Assessment'!$E$5:$E$81
      ),
      3
    ),
    SUMIF(
      'Executive Function Assessment'!$C$5:$C$81,
      _xlfn.UNIQUE('Executive Function Assessment'!$C$5:$C$81),
      'Executive Function Assessment'!$E$5:$E$81
    ),
    0
  )
)</f>
        <v>Planning</v>
      </c>
      <c r="B29" s="72" t="str">
        <f>'Executive Function Assessment'!$E$4</f>
        <v>Reevaluation 1 Score</v>
      </c>
      <c r="C29" s="73">
        <f ca="1">'Executive Function Assessment'!$E$2</f>
        <v>45706</v>
      </c>
      <c r="D29" s="64" cm="1">
        <f t="array" ref="D29">LARGE(
  SUMIF(
    'Executive Function Assessment'!$C$5:$C$81,
    _xlfn.UNIQUE('Executive Function Assessment'!$C$5:$C$81),
    'Executive Function Assessment'!$E$5:$E$81
  ),
  3
)</f>
        <v>0</v>
      </c>
      <c r="E29" s="31" t="s">
        <v>93</v>
      </c>
    </row>
    <row r="30" spans="1:9">
      <c r="A30" s="71" t="str" cm="1">
        <f t="array" ref="A30">INDEX(
  _xlfn.UNIQUE('Executive Function Assessment'!$C$5:$C$81),
  MATCH(
    LARGE(
      SUMIF(
        'Executive Function Assessment'!$C$5:$C$81,
        _xlfn.UNIQUE('Executive Function Assessment'!$C$5:$C$81),
        'Executive Function Assessment'!$F$5:$F$81
      ),
      1
    ),
    SUMIF(
      'Executive Function Assessment'!$C$5:$C$81,
      _xlfn.UNIQUE('Executive Function Assessment'!$C$5:$C$81),
      'Executive Function Assessment'!$F$5:$F$81
    ),
    0
  )
)</f>
        <v>Planning</v>
      </c>
      <c r="B30" s="72" t="str">
        <f>'Executive Function Assessment'!$F$4</f>
        <v>Reevaluation 2 Score</v>
      </c>
      <c r="C30" s="73">
        <f ca="1">'Executive Function Assessment'!$F$2</f>
        <v>45706</v>
      </c>
      <c r="D30" s="64" cm="1">
        <f t="array" ref="D30">LARGE(
  SUMIF(
    'Executive Function Assessment'!$C$5:$C$81,
    _xlfn.UNIQUE('Executive Function Assessment'!$C$5:$C$81),
    'Executive Function Assessment'!$F$5:$F$81
  ),
  1
)</f>
        <v>0</v>
      </c>
      <c r="E30" s="31" t="s">
        <v>91</v>
      </c>
    </row>
    <row r="31" spans="1:9">
      <c r="A31" s="71" t="str" cm="1">
        <f t="array" ref="A31">INDEX(
  _xlfn.UNIQUE('Executive Function Assessment'!$C$5:$C$81),
  MATCH(
    LARGE(
      SUMIF(
        'Executive Function Assessment'!$C$5:$C$81,
        _xlfn.UNIQUE('Executive Function Assessment'!$C$5:$C$81),
        'Executive Function Assessment'!$F$5:$F$81
      ),
      2
    ),
    SUMIF(
      'Executive Function Assessment'!$C$5:$C$81,
      _xlfn.UNIQUE('Executive Function Assessment'!$C$5:$C$81),
      'Executive Function Assessment'!$F$5:$F$81
    ),
    0
  )
)</f>
        <v>Planning</v>
      </c>
      <c r="B31" s="72" t="str">
        <f>'Executive Function Assessment'!$F$4</f>
        <v>Reevaluation 2 Score</v>
      </c>
      <c r="C31" s="73">
        <f ca="1">'Executive Function Assessment'!$F$2</f>
        <v>45706</v>
      </c>
      <c r="D31" s="64" cm="1">
        <f t="array" ref="D31">LARGE(
  SUMIF(
    'Executive Function Assessment'!$C$5:$C$81,
    _xlfn.UNIQUE('Executive Function Assessment'!$C$5:$C$81),
    'Executive Function Assessment'!$F$5:$F$81
  ),
  2
)</f>
        <v>0</v>
      </c>
      <c r="E31" s="31" t="s">
        <v>92</v>
      </c>
    </row>
    <row r="32" spans="1:9">
      <c r="A32" s="71" t="str" cm="1">
        <f t="array" ref="A32">INDEX(
  _xlfn.UNIQUE('Executive Function Assessment'!$C$5:$C$81),
  MATCH(
    LARGE(
      SUMIF(
        'Executive Function Assessment'!$C$5:$C$81,
        _xlfn.UNIQUE('Executive Function Assessment'!$C$5:$C$81),
        'Executive Function Assessment'!$F$5:$F$81
      ),
      3
    ),
    SUMIF(
      'Executive Function Assessment'!$C$5:$C$81,
      _xlfn.UNIQUE('Executive Function Assessment'!$C$5:$C$81),
      'Executive Function Assessment'!$F$5:$F$81
    ),
    0
  )
)</f>
        <v>Planning</v>
      </c>
      <c r="B32" s="72" t="str">
        <f>'Executive Function Assessment'!$F$4</f>
        <v>Reevaluation 2 Score</v>
      </c>
      <c r="C32" s="73">
        <f ca="1">'Executive Function Assessment'!$F$2</f>
        <v>45706</v>
      </c>
      <c r="D32" s="64" cm="1">
        <f t="array" ref="D32">LARGE(
  SUMIF(
    'Executive Function Assessment'!$C$5:$C$81,
    _xlfn.UNIQUE('Executive Function Assessment'!$C$5:$C$81),
    'Executive Function Assessment'!$F$5:$F$81
  ),
  3
)</f>
        <v>0</v>
      </c>
      <c r="E32" s="31" t="s">
        <v>93</v>
      </c>
    </row>
    <row r="33" spans="1:5">
      <c r="A33" s="71" t="str" cm="1">
        <f t="array" ref="A33">INDEX(
  _xlfn.UNIQUE('Executive Function Assessment'!$C$5:$C$81),
  MATCH(
    LARGE(
      SUMIF(
        'Executive Function Assessment'!$C$5:$C$81,
        _xlfn.UNIQUE('Executive Function Assessment'!$C$5:$C$81),
        'Executive Function Assessment'!$G$5:$G$81
      ),
      1
    ),
    SUMIF(
      'Executive Function Assessment'!$C$5:$C$81,
      _xlfn.UNIQUE('Executive Function Assessment'!$C$5:$C$81),
      'Executive Function Assessment'!$G$5:$G$81
    ),
    0
  )
)</f>
        <v>Planning</v>
      </c>
      <c r="B33" s="72" t="str">
        <f>'Executive Function Assessment'!$G$4</f>
        <v>Reevaluation 3 Score</v>
      </c>
      <c r="C33" s="73">
        <f ca="1">'Executive Function Assessment'!$G$2</f>
        <v>45706</v>
      </c>
      <c r="D33" s="64" cm="1">
        <f t="array" ref="D33">LARGE(
  SUMIF(
    'Executive Function Assessment'!$C$5:$C$81,
    _xlfn.UNIQUE('Executive Function Assessment'!$C$5:$C$81),
    'Executive Function Assessment'!$G$5:$G$81
  ),
  1
)</f>
        <v>0</v>
      </c>
      <c r="E33" s="31" t="s">
        <v>91</v>
      </c>
    </row>
    <row r="34" spans="1:5">
      <c r="A34" s="71" t="str" cm="1">
        <f t="array" ref="A34">INDEX(
  _xlfn.UNIQUE('Executive Function Assessment'!$C$5:$C$81),
  MATCH(
    LARGE(
      SUMIF(
        'Executive Function Assessment'!$C$5:$C$81,
        _xlfn.UNIQUE('Executive Function Assessment'!$C$5:$C$81),
        'Executive Function Assessment'!$G$5:$G$81
      ),
      2
    ),
    SUMIF(
      'Executive Function Assessment'!$C$5:$C$81,
      _xlfn.UNIQUE('Executive Function Assessment'!$C$5:$C$81),
      'Executive Function Assessment'!$G$5:$G$81
    ),
    0
  )
)</f>
        <v>Planning</v>
      </c>
      <c r="B34" s="72" t="str">
        <f>'Executive Function Assessment'!$G$4</f>
        <v>Reevaluation 3 Score</v>
      </c>
      <c r="C34" s="73">
        <f ca="1">'Executive Function Assessment'!$G$2</f>
        <v>45706</v>
      </c>
      <c r="D34" s="64" cm="1">
        <f t="array" ref="D34">LARGE(
  SUMIF(
    'Executive Function Assessment'!$C$5:$C$81,
    _xlfn.UNIQUE('Executive Function Assessment'!$C$5:$C$81),
    'Executive Function Assessment'!$G$5:$G$81
  ),
  2
)</f>
        <v>0</v>
      </c>
      <c r="E34" s="31" t="s">
        <v>92</v>
      </c>
    </row>
    <row r="35" spans="1:5" ht="15" thickBot="1">
      <c r="A35" s="74" t="str" cm="1">
        <f t="array" ref="A35">INDEX(
  _xlfn.UNIQUE('Executive Function Assessment'!$C$5:$C$81),
  MATCH(
    LARGE(
      SUMIF(
        'Executive Function Assessment'!$C$5:$C$81,
        _xlfn.UNIQUE('Executive Function Assessment'!$C$5:$C$81),
        'Executive Function Assessment'!$G$5:$G$81
      ),
      3
    ),
    SUMIF(
      'Executive Function Assessment'!$C$5:$C$81,
      _xlfn.UNIQUE('Executive Function Assessment'!$C$5:$C$81),
      'Executive Function Assessment'!$G$5:$G$81
    ),
    0
  )
)</f>
        <v>Planning</v>
      </c>
      <c r="B35" s="75" t="str">
        <f>'Executive Function Assessment'!$G$4</f>
        <v>Reevaluation 3 Score</v>
      </c>
      <c r="C35" s="76">
        <f ca="1">'Executive Function Assessment'!$G$2</f>
        <v>45706</v>
      </c>
      <c r="D35" s="65" cm="1">
        <f t="array" ref="D35">LARGE(
  SUMIF(
    'Executive Function Assessment'!$C$5:$C$81,
    _xlfn.UNIQUE('Executive Function Assessment'!$C$5:$C$81),
    'Executive Function Assessment'!$G$5:$G$81
  ),
  3
)</f>
        <v>0</v>
      </c>
      <c r="E35" s="32" t="s">
        <v>93</v>
      </c>
    </row>
    <row r="36" spans="1:5" ht="15" thickBot="1">
      <c r="B36" s="29"/>
      <c r="C36" s="30"/>
      <c r="E36" s="30"/>
    </row>
    <row r="37" spans="1:5" ht="14.5" customHeight="1">
      <c r="A37" s="98" t="str">
        <f>"3 Weakest Executive Functioning Skills Per Evaluation Period for " &amp; 'Executive Function Assessment'!B1</f>
        <v>3 Weakest Executive Functioning Skills Per Evaluation Period for [name]</v>
      </c>
      <c r="B37" s="99"/>
      <c r="C37" s="99"/>
      <c r="D37" s="99"/>
      <c r="E37" s="100"/>
    </row>
    <row r="38" spans="1:5" ht="42.5" customHeight="1" thickBot="1">
      <c r="A38" s="101"/>
      <c r="B38" s="102"/>
      <c r="C38" s="102"/>
      <c r="D38" s="102"/>
      <c r="E38" s="103"/>
    </row>
    <row r="39" spans="1:5" ht="15" thickBot="1">
      <c r="A39" s="3" t="s">
        <v>98</v>
      </c>
      <c r="B39" s="4" t="s">
        <v>88</v>
      </c>
      <c r="C39" s="4" t="s">
        <v>89</v>
      </c>
      <c r="D39" s="4" t="s">
        <v>87</v>
      </c>
      <c r="E39" s="6" t="s">
        <v>90</v>
      </c>
    </row>
    <row r="40" spans="1:5">
      <c r="A40" s="71" t="str" cm="1">
        <f t="array" ref="A40">INDEX(
  _xlfn.UNIQUE('Executive Function Assessment'!$C$5:$C$81),
  MATCH(
    SMALL(
      SUMIF(
        'Executive Function Assessment'!$C$5:$C$81,
        _xlfn.UNIQUE('Executive Function Assessment'!$C$5:$C$81),
        'Executive Function Assessment'!$D$5:$D$81
      ),
      1
    ),
    SUMIF(
      'Executive Function Assessment'!$C$5:$C$81,
      _xlfn.UNIQUE('Executive Function Assessment'!$C$5:$C$81),
      'Executive Function Assessment'!$D$5:$D$81
    ),
    0
  )
)</f>
        <v>Planning</v>
      </c>
      <c r="B40" s="64" t="str">
        <f>'Executive Function Assessment'!$D$4</f>
        <v>Baseline Score</v>
      </c>
      <c r="C40" s="72">
        <f>'Executive Function Assessment'!$D$2</f>
        <v>45293</v>
      </c>
      <c r="D40" s="64" cm="1">
        <f t="array" ref="D40">SMALL(
  SUMIF(
    'Executive Function Assessment'!$C$5:$C$81,
    _xlfn.UNIQUE('Executive Function Assessment'!$C$5:$C$81),
    'Executive Function Assessment'!$D$5:$D$81
  ),
  1
)</f>
        <v>0</v>
      </c>
      <c r="E40" s="14" t="s">
        <v>94</v>
      </c>
    </row>
    <row r="41" spans="1:5">
      <c r="A41" s="71" t="str" cm="1">
        <f t="array" ref="A41">INDEX(
  _xlfn.UNIQUE('Executive Function Assessment'!$C$5:$C$81),
  MATCH(
    SMALL(
      SUMIF(
        'Executive Function Assessment'!$C$5:$C$81,
        _xlfn.UNIQUE('Executive Function Assessment'!$C$5:$C$81),
        'Executive Function Assessment'!$D$5:$D$81
      ),
      2
    ),
    SUMIF(
      'Executive Function Assessment'!$C$5:$C$81,
      _xlfn.UNIQUE('Executive Function Assessment'!$C$5:$C$81),
      'Executive Function Assessment'!$D$5:$D$81
    ),
    0
  )
)</f>
        <v>Planning</v>
      </c>
      <c r="B41" s="64" t="str">
        <f>'Executive Function Assessment'!$D$4</f>
        <v>Baseline Score</v>
      </c>
      <c r="C41" s="72">
        <f>'Executive Function Assessment'!$D$2</f>
        <v>45293</v>
      </c>
      <c r="D41" s="64" cm="1">
        <f t="array" ref="D41">SMALL(
  SUMIF(
    'Executive Function Assessment'!$C$5:$C$81,
    _xlfn.UNIQUE('Executive Function Assessment'!$C$5:$C$81),
    'Executive Function Assessment'!$D$5:$D$81
  ),
  2
)</f>
        <v>0</v>
      </c>
      <c r="E41" s="14" t="s">
        <v>95</v>
      </c>
    </row>
    <row r="42" spans="1:5">
      <c r="A42" s="71" t="str" cm="1">
        <f t="array" ref="A42">INDEX(
  _xlfn.UNIQUE('Executive Function Assessment'!$C$5:$C$81),
  MATCH(
    SMALL(
      SUMIF(
        'Executive Function Assessment'!$C$5:$C$81,
        _xlfn.UNIQUE('Executive Function Assessment'!$C$5:$C$81),
        'Executive Function Assessment'!$D$5:$D$81
      ),
      3
    ),
    SUMIF(
      'Executive Function Assessment'!$C$5:$C$81,
      _xlfn.UNIQUE('Executive Function Assessment'!$C$5:$C$81),
      'Executive Function Assessment'!$D$5:$D$81
    ),
    0
  )
)</f>
        <v>Planning</v>
      </c>
      <c r="B42" s="64" t="str">
        <f>'Executive Function Assessment'!$D$4</f>
        <v>Baseline Score</v>
      </c>
      <c r="C42" s="72">
        <f>'Executive Function Assessment'!$D$2</f>
        <v>45293</v>
      </c>
      <c r="D42" s="64" cm="1">
        <f t="array" ref="D42">SMALL(
  SUMIF(
    'Executive Function Assessment'!$C$5:$C$81,
    _xlfn.UNIQUE('Executive Function Assessment'!$C$5:$C$81),
    'Executive Function Assessment'!$D$5:$D$81
  ),
  3
)</f>
        <v>0</v>
      </c>
      <c r="E42" s="14" t="s">
        <v>96</v>
      </c>
    </row>
    <row r="43" spans="1:5">
      <c r="A43" s="71" t="str" cm="1">
        <f t="array" ref="A43">INDEX(
  _xlfn.UNIQUE('Executive Function Assessment'!$C$5:$C$81),
  MATCH(
    SMALL(
      SUMIF(
        'Executive Function Assessment'!$C$5:$C$81,
        _xlfn.UNIQUE('Executive Function Assessment'!$C$5:$C$81),
        'Executive Function Assessment'!$E$5:$E$81
      ),
      1
    ),
    SUMIF(
      'Executive Function Assessment'!$C$5:$C$81,
      _xlfn.UNIQUE('Executive Function Assessment'!$C$5:$C$81),
      'Executive Function Assessment'!$E$5:$E$81
    ),
    0
  )
)</f>
        <v>Planning</v>
      </c>
      <c r="B43" s="64" t="str">
        <f>'Executive Function Assessment'!$E$4</f>
        <v>Reevaluation 1 Score</v>
      </c>
      <c r="C43" s="72">
        <f ca="1">'Executive Function Assessment'!$E$2</f>
        <v>45706</v>
      </c>
      <c r="D43" s="64" cm="1">
        <f t="array" ref="D43">SMALL(
  SUMIF(
    'Executive Function Assessment'!$C$5:$C$81,
    _xlfn.UNIQUE('Executive Function Assessment'!$C$5:$C$81),
    'Executive Function Assessment'!$E$5:$E$81
  ),
  1
)</f>
        <v>0</v>
      </c>
      <c r="E43" s="14" t="s">
        <v>94</v>
      </c>
    </row>
    <row r="44" spans="1:5">
      <c r="A44" s="71" t="str" cm="1">
        <f t="array" ref="A44">INDEX(
  _xlfn.UNIQUE('Executive Function Assessment'!$C$5:$C$81),
  MATCH(
    SMALL(
      SUMIF(
        'Executive Function Assessment'!$C$5:$C$81,
        _xlfn.UNIQUE('Executive Function Assessment'!$C$5:$C$81),
        'Executive Function Assessment'!$E$5:$E$81
      ),
      2
    ),
    SUMIF(
      'Executive Function Assessment'!$C$5:$C$81,
      _xlfn.UNIQUE('Executive Function Assessment'!$C$5:$C$81),
      'Executive Function Assessment'!$E$5:$E$81
    ),
    0
  )
)</f>
        <v>Planning</v>
      </c>
      <c r="B44" s="64" t="str">
        <f>'Executive Function Assessment'!$E$4</f>
        <v>Reevaluation 1 Score</v>
      </c>
      <c r="C44" s="72">
        <f ca="1">'Executive Function Assessment'!$E$2</f>
        <v>45706</v>
      </c>
      <c r="D44" s="64" cm="1">
        <f t="array" ref="D44">SMALL(
  SUMIF(
    'Executive Function Assessment'!$C$5:$C$81,
    _xlfn.UNIQUE('Executive Function Assessment'!$C$5:$C$81),
    'Executive Function Assessment'!$E$5:$E$81
  ),
  2
)</f>
        <v>0</v>
      </c>
      <c r="E44" s="14" t="s">
        <v>95</v>
      </c>
    </row>
    <row r="45" spans="1:5">
      <c r="A45" s="71" t="str" cm="1">
        <f t="array" ref="A45">INDEX(
  _xlfn.UNIQUE('Executive Function Assessment'!$C$5:$C$81),
  MATCH(
    SMALL(
      SUMIF(
        'Executive Function Assessment'!$C$5:$C$81,
        _xlfn.UNIQUE('Executive Function Assessment'!$C$5:$C$81),
        'Executive Function Assessment'!$E$5:$E$81
      ),
      3
    ),
    SUMIF(
      'Executive Function Assessment'!$C$5:$C$81,
      _xlfn.UNIQUE('Executive Function Assessment'!$C$5:$C$81),
      'Executive Function Assessment'!$E$5:$E$81
    ),
    0
  )
)</f>
        <v>Planning</v>
      </c>
      <c r="B45" s="64" t="str">
        <f>'Executive Function Assessment'!$E$4</f>
        <v>Reevaluation 1 Score</v>
      </c>
      <c r="C45" s="72">
        <f ca="1">'Executive Function Assessment'!$E$2</f>
        <v>45706</v>
      </c>
      <c r="D45" s="64" cm="1">
        <f t="array" ref="D45">SMALL(
  SUMIF(
    'Executive Function Assessment'!$C$5:$C$81,
    _xlfn.UNIQUE('Executive Function Assessment'!$C$5:$C$81),
    'Executive Function Assessment'!$E$5:$E$81
  ),
  3
)</f>
        <v>0</v>
      </c>
      <c r="E45" s="14" t="s">
        <v>96</v>
      </c>
    </row>
    <row r="46" spans="1:5">
      <c r="A46" s="71" t="str" cm="1">
        <f t="array" ref="A46">INDEX(
  _xlfn.UNIQUE('Executive Function Assessment'!$C$5:$C$81),
  MATCH(
    SMALL(
      SUMIF(
        'Executive Function Assessment'!$C$5:$C$81,
        _xlfn.UNIQUE('Executive Function Assessment'!$C$5:$C$81),
        'Executive Function Assessment'!$F$5:$F$81
      ),
      1
    ),
    SUMIF(
      'Executive Function Assessment'!$C$5:$C$81,
      _xlfn.UNIQUE('Executive Function Assessment'!$C$5:$C$81),
      'Executive Function Assessment'!$F$5:$F$81
    ),
    0
  )
)</f>
        <v>Planning</v>
      </c>
      <c r="B46" s="64" t="str">
        <f>'Executive Function Assessment'!$F$4</f>
        <v>Reevaluation 2 Score</v>
      </c>
      <c r="C46" s="72">
        <f ca="1">'Executive Function Assessment'!$F$2</f>
        <v>45706</v>
      </c>
      <c r="D46" s="64" cm="1">
        <f t="array" ref="D46">SMALL(
  SUMIF(
    'Executive Function Assessment'!$C$5:$C$81,
    _xlfn.UNIQUE('Executive Function Assessment'!$C$5:$C$81),
    'Executive Function Assessment'!$F$5:$F$81
  ),
  1
)</f>
        <v>0</v>
      </c>
      <c r="E46" s="14" t="s">
        <v>94</v>
      </c>
    </row>
    <row r="47" spans="1:5">
      <c r="A47" s="71" t="str" cm="1">
        <f t="array" ref="A47">INDEX(
  _xlfn.UNIQUE('Executive Function Assessment'!$C$5:$C$81),
  MATCH(
    SMALL(
      SUMIF(
        'Executive Function Assessment'!$C$5:$C$81,
        _xlfn.UNIQUE('Executive Function Assessment'!$C$5:$C$81),
        'Executive Function Assessment'!$F$5:$F$81
      ),
      2
    ),
    SUMIF(
      'Executive Function Assessment'!$C$5:$C$81,
      _xlfn.UNIQUE('Executive Function Assessment'!$C$5:$C$81),
      'Executive Function Assessment'!$F$5:$F$81
    ),
    0
  )
)</f>
        <v>Planning</v>
      </c>
      <c r="B47" s="64" t="str">
        <f>'Executive Function Assessment'!$F$4</f>
        <v>Reevaluation 2 Score</v>
      </c>
      <c r="C47" s="72">
        <f ca="1">'Executive Function Assessment'!$F$2</f>
        <v>45706</v>
      </c>
      <c r="D47" s="64" cm="1">
        <f t="array" ref="D47">SMALL(
  SUMIF(
    'Executive Function Assessment'!$C$5:$C$81,
    _xlfn.UNIQUE('Executive Function Assessment'!$C$5:$C$81),
    'Executive Function Assessment'!$F$5:$F$81
  ),
  2
)</f>
        <v>0</v>
      </c>
      <c r="E47" s="14" t="s">
        <v>95</v>
      </c>
    </row>
    <row r="48" spans="1:5">
      <c r="A48" s="71" t="str" cm="1">
        <f t="array" ref="A48">INDEX(
  _xlfn.UNIQUE('Executive Function Assessment'!$C$5:$C$81),
  MATCH(
    SMALL(
      SUMIF(
        'Executive Function Assessment'!$C$5:$C$81,
        _xlfn.UNIQUE('Executive Function Assessment'!$C$5:$C$81),
        'Executive Function Assessment'!$F$5:$F$81
      ),
      3
    ),
    SUMIF(
      'Executive Function Assessment'!$C$5:$C$81,
      _xlfn.UNIQUE('Executive Function Assessment'!$C$5:$C$81),
      'Executive Function Assessment'!$F$5:$F$81
    ),
    0
  )
)</f>
        <v>Planning</v>
      </c>
      <c r="B48" s="64" t="str">
        <f>'Executive Function Assessment'!$F$4</f>
        <v>Reevaluation 2 Score</v>
      </c>
      <c r="C48" s="72">
        <f ca="1">'Executive Function Assessment'!$F$2</f>
        <v>45706</v>
      </c>
      <c r="D48" s="64" cm="1">
        <f t="array" ref="D48">SMALL(
  SUMIF(
    'Executive Function Assessment'!$C$5:$C$81,
    _xlfn.UNIQUE('Executive Function Assessment'!$C$5:$C$81),
    'Executive Function Assessment'!$F$5:$F$81
  ),
  3
)</f>
        <v>0</v>
      </c>
      <c r="E48" s="14" t="s">
        <v>96</v>
      </c>
    </row>
    <row r="49" spans="1:5">
      <c r="A49" s="71" t="str" cm="1">
        <f t="array" ref="A49">INDEX(
  _xlfn.UNIQUE('Executive Function Assessment'!$C$5:$C$81),
  MATCH(
    SMALL(
      SUMIF(
        'Executive Function Assessment'!$C$5:$C$81,
        _xlfn.UNIQUE('Executive Function Assessment'!$C$5:$C$81),
        'Executive Function Assessment'!$G$5:$G$81
      ),
      1
    ),
    SUMIF(
      'Executive Function Assessment'!$C$5:$C$81,
      _xlfn.UNIQUE('Executive Function Assessment'!$C$5:$C$81),
      'Executive Function Assessment'!$G$5:$G$81
    ),
    0
  )
)</f>
        <v>Planning</v>
      </c>
      <c r="B49" s="64" t="str">
        <f>'Executive Function Assessment'!$G$4</f>
        <v>Reevaluation 3 Score</v>
      </c>
      <c r="C49" s="72">
        <f ca="1">'Executive Function Assessment'!$G$2</f>
        <v>45706</v>
      </c>
      <c r="D49" s="64" cm="1">
        <f t="array" ref="D49">SMALL(
  SUMIF(
    'Executive Function Assessment'!$C$5:$C$81,
    _xlfn.UNIQUE('Executive Function Assessment'!$C$5:$C$81),
    'Executive Function Assessment'!$G$5:$G$81
  ),
  1
)</f>
        <v>0</v>
      </c>
      <c r="E49" s="14" t="s">
        <v>94</v>
      </c>
    </row>
    <row r="50" spans="1:5">
      <c r="A50" s="71" t="str" cm="1">
        <f t="array" ref="A50">INDEX(
  _xlfn.UNIQUE('Executive Function Assessment'!$C$5:$C$81),
  MATCH(
    SMALL(
      SUMIF(
        'Executive Function Assessment'!$C$5:$C$81,
        _xlfn.UNIQUE('Executive Function Assessment'!$C$5:$C$81),
        'Executive Function Assessment'!$G$5:$G$81
      ),
      2
    ),
    SUMIF(
      'Executive Function Assessment'!$C$5:$C$81,
      _xlfn.UNIQUE('Executive Function Assessment'!$C$5:$C$81),
      'Executive Function Assessment'!$G$5:$G$81
    ),
    0
  )
)</f>
        <v>Planning</v>
      </c>
      <c r="B50" s="64" t="str">
        <f>'Executive Function Assessment'!$G$4</f>
        <v>Reevaluation 3 Score</v>
      </c>
      <c r="C50" s="72">
        <f ca="1">'Executive Function Assessment'!$G$2</f>
        <v>45706</v>
      </c>
      <c r="D50" s="64" cm="1">
        <f t="array" ref="D50">SMALL(
  SUMIF(
    'Executive Function Assessment'!$C$5:$C$81,
    _xlfn.UNIQUE('Executive Function Assessment'!$C$5:$C$81),
    'Executive Function Assessment'!$G$5:$G$81
  ),
  2
)</f>
        <v>0</v>
      </c>
      <c r="E50" s="14" t="s">
        <v>95</v>
      </c>
    </row>
    <row r="51" spans="1:5" ht="15" thickBot="1">
      <c r="A51" s="74" t="str" cm="1">
        <f t="array" ref="A51">INDEX(
  _xlfn.UNIQUE('Executive Function Assessment'!$C$5:$C$81),
  MATCH(
    SMALL(
      SUMIF(
        'Executive Function Assessment'!$C$5:$C$81,
        _xlfn.UNIQUE('Executive Function Assessment'!$C$5:$C$81),
        'Executive Function Assessment'!$G$5:$G$81
      ),
      3
    ),
    SUMIF(
      'Executive Function Assessment'!$C$5:$C$81,
      _xlfn.UNIQUE('Executive Function Assessment'!$C$5:$C$81),
      'Executive Function Assessment'!$G$5:$G$81
    ),
    0
  )
)</f>
        <v>Planning</v>
      </c>
      <c r="B51" s="64" t="str">
        <f>'Executive Function Assessment'!$G$4</f>
        <v>Reevaluation 3 Score</v>
      </c>
      <c r="C51" s="75">
        <f ca="1">'Executive Function Assessment'!$G$2</f>
        <v>45706</v>
      </c>
      <c r="D51" s="65" cm="1">
        <f t="array" ref="D51">SMALL(
  SUMIF(
    'Executive Function Assessment'!$C$5:$C$81,
    _xlfn.UNIQUE('Executive Function Assessment'!$C$5:$C$81),
    'Executive Function Assessment'!$G$5:$G$81
  ),
  3
)</f>
        <v>0</v>
      </c>
      <c r="E51" s="16" t="s">
        <v>96</v>
      </c>
    </row>
  </sheetData>
  <sheetProtection sort="0" autoFilter="0"/>
  <mergeCells count="3">
    <mergeCell ref="A37:E38"/>
    <mergeCell ref="A1:H2"/>
    <mergeCell ref="A21:E22"/>
  </mergeCells>
  <conditionalFormatting sqref="F5:F15">
    <cfRule type="iconSet" priority="1">
      <iconSet iconSet="4Arrows">
        <cfvo type="percent" val="0"/>
        <cfvo type="percent" val="25"/>
        <cfvo type="percent" val="50"/>
        <cfvo type="percent" val="75"/>
      </iconSet>
    </cfRule>
  </conditionalFormatting>
  <pageMargins left="0.7" right="0.7" top="0.75" bottom="0.75" header="0.3" footer="0.3"/>
  <tableParts count="3">
    <tablePart r:id="rId1"/>
    <tablePart r:id="rId2"/>
    <tablePart r:id="rId3"/>
  </tableParts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 xr2:uid="{409DF680-D24E-4855-AC05-EE287737FD11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00B050"/>
          <x14:colorLow rgb="FFFF0000"/>
          <x14:sparklines>
            <x14:sparkline>
              <xm:f>'Scoring Summary &amp; Insights'!B5:E5</xm:f>
              <xm:sqref>H5</xm:sqref>
            </x14:sparkline>
            <x14:sparkline>
              <xm:f>'Scoring Summary &amp; Insights'!B6:E6</xm:f>
              <xm:sqref>H6</xm:sqref>
            </x14:sparkline>
            <x14:sparkline>
              <xm:f>'Scoring Summary &amp; Insights'!B7:E7</xm:f>
              <xm:sqref>H7</xm:sqref>
            </x14:sparkline>
            <x14:sparkline>
              <xm:f>'Scoring Summary &amp; Insights'!B8:E8</xm:f>
              <xm:sqref>H8</xm:sqref>
            </x14:sparkline>
            <x14:sparkline>
              <xm:f>'Scoring Summary &amp; Insights'!B9:E9</xm:f>
              <xm:sqref>H9</xm:sqref>
            </x14:sparkline>
            <x14:sparkline>
              <xm:f>'Scoring Summary &amp; Insights'!B10:E10</xm:f>
              <xm:sqref>H10</xm:sqref>
            </x14:sparkline>
            <x14:sparkline>
              <xm:f>'Scoring Summary &amp; Insights'!B11:E11</xm:f>
              <xm:sqref>H11</xm:sqref>
            </x14:sparkline>
            <x14:sparkline>
              <xm:f>'Scoring Summary &amp; Insights'!B12:E12</xm:f>
              <xm:sqref>H12</xm:sqref>
            </x14:sparkline>
            <x14:sparkline>
              <xm:f>'Scoring Summary &amp; Insights'!B13:E13</xm:f>
              <xm:sqref>H13</xm:sqref>
            </x14:sparkline>
            <x14:sparkline>
              <xm:f>'Scoring Summary &amp; Insights'!B14:E14</xm:f>
              <xm:sqref>H14</xm:sqref>
            </x14:sparkline>
            <x14:sparkline>
              <xm:f>'Scoring Summary &amp; Insights'!B15:E15</xm:f>
              <xm:sqref>H15</xm:sqref>
            </x14:sparkline>
            <x14:sparkline>
              <xm:f>'Scoring Summary &amp; Insights'!B17:E17</xm:f>
              <xm:sqref>H17</xm:sqref>
            </x14:sparkline>
            <x14:sparkline>
              <xm:f>'Scoring Summary &amp; Insights'!B18:E18</xm:f>
              <xm:sqref>H18</xm:sqref>
            </x14:sparkline>
          </x14:sparklines>
        </x14:sparklineGroup>
      </x14:sparklineGroup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Executive Function Assessment</vt:lpstr>
      <vt:lpstr>Scoring Summary &amp; Insights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Hanson</dc:creator>
  <cp:lastModifiedBy>Chris Hanson</cp:lastModifiedBy>
  <dcterms:created xsi:type="dcterms:W3CDTF">2024-10-08T16:46:22Z</dcterms:created>
  <dcterms:modified xsi:type="dcterms:W3CDTF">2025-02-18T08:08:02Z</dcterms:modified>
</cp:coreProperties>
</file>